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5195" windowHeight="9120" tabRatio="658"/>
  </bookViews>
  <sheets>
    <sheet name="М12-13" sheetId="15" r:id="rId1"/>
    <sheet name="Ж12-13" sheetId="16" r:id="rId2"/>
    <sheet name="М14-15" sheetId="17" r:id="rId3"/>
    <sheet name="Ж14-15" sheetId="18" r:id="rId4"/>
    <sheet name="М16-21" sheetId="19" r:id="rId5"/>
    <sheet name="Ж16-21" sheetId="20" r:id="rId6"/>
  </sheets>
  <calcPr calcId="124519"/>
</workbook>
</file>

<file path=xl/calcChain.xml><?xml version="1.0" encoding="utf-8"?>
<calcChain xmlns="http://schemas.openxmlformats.org/spreadsheetml/2006/main">
  <c r="M16" i="19"/>
  <c r="O16" s="1"/>
  <c r="P16" s="1"/>
  <c r="M17"/>
  <c r="M18"/>
  <c r="M19"/>
  <c r="M20"/>
  <c r="M21"/>
  <c r="M22"/>
  <c r="M23"/>
  <c r="M24"/>
  <c r="M25"/>
  <c r="M15"/>
  <c r="M15" i="20"/>
  <c r="O15" s="1"/>
  <c r="P15" s="1"/>
  <c r="E15"/>
  <c r="D27" s="1"/>
  <c r="O17" i="19"/>
  <c r="P17" s="1"/>
  <c r="O19"/>
  <c r="P19" s="1"/>
  <c r="O20"/>
  <c r="P20" s="1"/>
  <c r="E16"/>
  <c r="E17"/>
  <c r="E18"/>
  <c r="E19"/>
  <c r="E20"/>
  <c r="E21"/>
  <c r="E22"/>
  <c r="E23"/>
  <c r="E24"/>
  <c r="E25"/>
  <c r="O15"/>
  <c r="P15" s="1"/>
  <c r="D29" s="1"/>
  <c r="R17" s="1"/>
  <c r="E15"/>
  <c r="M21" i="18"/>
  <c r="P17"/>
  <c r="P22"/>
  <c r="O16"/>
  <c r="P16" s="1"/>
  <c r="O17"/>
  <c r="O19"/>
  <c r="P19" s="1"/>
  <c r="O20"/>
  <c r="P20" s="1"/>
  <c r="O22"/>
  <c r="M23"/>
  <c r="M22"/>
  <c r="M20"/>
  <c r="M19"/>
  <c r="M18"/>
  <c r="M17"/>
  <c r="M16"/>
  <c r="M15"/>
  <c r="E16"/>
  <c r="E17"/>
  <c r="E18"/>
  <c r="E19"/>
  <c r="E20"/>
  <c r="E21"/>
  <c r="E22"/>
  <c r="E23"/>
  <c r="D26" s="1"/>
  <c r="E15"/>
  <c r="D28" i="17"/>
  <c r="R16" s="1"/>
  <c r="R18"/>
  <c r="P16"/>
  <c r="P18"/>
  <c r="M16"/>
  <c r="M17"/>
  <c r="M18"/>
  <c r="O16"/>
  <c r="O18"/>
  <c r="O15"/>
  <c r="E16"/>
  <c r="E17"/>
  <c r="E18"/>
  <c r="E19"/>
  <c r="M15"/>
  <c r="P15" s="1"/>
  <c r="E15"/>
  <c r="D26" s="1"/>
  <c r="K15" i="16"/>
  <c r="M15" s="1"/>
  <c r="N15" s="1"/>
  <c r="D28" s="1"/>
  <c r="E15"/>
  <c r="D26" s="1"/>
  <c r="R15" i="20" l="1"/>
  <c r="D29"/>
  <c r="D27" i="19"/>
  <c r="R19"/>
  <c r="R16"/>
  <c r="R20"/>
  <c r="D28" i="18"/>
  <c r="R22" s="1"/>
  <c r="R16"/>
  <c r="R20"/>
  <c r="R15" i="17"/>
  <c r="P15" i="16"/>
  <c r="K17" i="15"/>
  <c r="M17" s="1"/>
  <c r="N17" s="1"/>
  <c r="D28" s="1"/>
  <c r="E24"/>
  <c r="E23"/>
  <c r="E22"/>
  <c r="E21"/>
  <c r="E20"/>
  <c r="E19"/>
  <c r="E18"/>
  <c r="E17"/>
  <c r="E16"/>
  <c r="K15"/>
  <c r="M15" s="1"/>
  <c r="N15" s="1"/>
  <c r="E15"/>
  <c r="R15" i="19" l="1"/>
  <c r="R17" i="18"/>
  <c r="R19"/>
  <c r="D26" i="15"/>
  <c r="P17"/>
  <c r="P15"/>
</calcChain>
</file>

<file path=xl/sharedStrings.xml><?xml version="1.0" encoding="utf-8"?>
<sst xmlns="http://schemas.openxmlformats.org/spreadsheetml/2006/main" count="331" uniqueCount="86">
  <si>
    <t>Старт номер</t>
  </si>
  <si>
    <t>Участник</t>
  </si>
  <si>
    <t>Квалиф.</t>
  </si>
  <si>
    <t>Время работы на дистанции</t>
  </si>
  <si>
    <t>Общее время</t>
  </si>
  <si>
    <t>Место</t>
  </si>
  <si>
    <t>Сумма баллов</t>
  </si>
  <si>
    <t>Подъем</t>
  </si>
  <si>
    <t>Команда</t>
  </si>
  <si>
    <t>Ранг участника</t>
  </si>
  <si>
    <t>Ранг дистанции</t>
  </si>
  <si>
    <t>Лучший результат</t>
  </si>
  <si>
    <t>№ п\п</t>
  </si>
  <si>
    <t>Выполнено разрядов</t>
  </si>
  <si>
    <t>Выполнен разряд</t>
  </si>
  <si>
    <t>б/р</t>
  </si>
  <si>
    <t>Штраф. Баллы</t>
  </si>
  <si>
    <t>www.kubantur.com</t>
  </si>
  <si>
    <t>Узлы</t>
  </si>
  <si>
    <t>Главный судья                                                                                                    Бугаев Н.Н.</t>
  </si>
  <si>
    <t>Спуск</t>
  </si>
  <si>
    <t>Дата проведения:</t>
  </si>
  <si>
    <t>Дистанция-пешеходная 2 класса</t>
  </si>
  <si>
    <t>Девушки 14-15 лет (1999-2000)</t>
  </si>
  <si>
    <t>Юноши 14-15 лет (1999-2000)</t>
  </si>
  <si>
    <t>Дистанция-пешеходная 1 класса</t>
  </si>
  <si>
    <t>Петрушенко Вячеслав</t>
  </si>
  <si>
    <t>Мамыкин Иван</t>
  </si>
  <si>
    <t>Артем Фомин</t>
  </si>
  <si>
    <t>Шевчук Егор</t>
  </si>
  <si>
    <t>Кузнецов Артем</t>
  </si>
  <si>
    <t>Перевезенцев Владислав</t>
  </si>
  <si>
    <t>Ситчихин Максим Сергеевич</t>
  </si>
  <si>
    <t>Горбунов Денис Игоревич</t>
  </si>
  <si>
    <t>Беляев Владислав Алексеевич</t>
  </si>
  <si>
    <t>Эверест</t>
  </si>
  <si>
    <t>Рыжая лиса</t>
  </si>
  <si>
    <t>Вершина</t>
  </si>
  <si>
    <t>Горное безумие</t>
  </si>
  <si>
    <t>Узон</t>
  </si>
  <si>
    <t>Землепроходцы</t>
  </si>
  <si>
    <t>Харламова Светлана</t>
  </si>
  <si>
    <t xml:space="preserve">Узон </t>
  </si>
  <si>
    <t>Гомонова Софья</t>
  </si>
  <si>
    <t>Буравков Леонид</t>
  </si>
  <si>
    <t>I</t>
  </si>
  <si>
    <t>Метеленко Руслан</t>
  </si>
  <si>
    <t>не старт</t>
  </si>
  <si>
    <t>Штрафное время</t>
  </si>
  <si>
    <t xml:space="preserve"> 1 штрафной балл:</t>
  </si>
  <si>
    <t>9 марта 2014 г.</t>
  </si>
  <si>
    <t>Превышение лучшего результата</t>
  </si>
  <si>
    <t>Мальчики 12-13 лет (2001-2002)</t>
  </si>
  <si>
    <t>Девочки 12-13 лет (2001-2002)</t>
  </si>
  <si>
    <t>Зиневич Анастасия</t>
  </si>
  <si>
    <t>Навесная переправа</t>
  </si>
  <si>
    <t>Главный секретарь</t>
  </si>
  <si>
    <t>Н.Н. Бугаёв</t>
  </si>
  <si>
    <t>О.И. Золотова</t>
  </si>
  <si>
    <t>Спуск по наклонной навесной переправе</t>
  </si>
  <si>
    <t>Кубок КГАОУ ДОД "Камчатский дом детского и юношеского туризма и экскурсий"  по спортивному туризму на пешеходных дистанциях в закрытых помещениях</t>
  </si>
  <si>
    <t>Маньшин Максим</t>
  </si>
  <si>
    <t>Гагарин Глеб</t>
  </si>
  <si>
    <t>Поляков Дмитрий</t>
  </si>
  <si>
    <t>Фарберов Иван</t>
  </si>
  <si>
    <t>Грузинский Максим</t>
  </si>
  <si>
    <t>Федина Екатерина</t>
  </si>
  <si>
    <t>Друзина Анастасия</t>
  </si>
  <si>
    <t>Маркова Элионора</t>
  </si>
  <si>
    <t>Шипина Анна</t>
  </si>
  <si>
    <t>Белоножко Вероника</t>
  </si>
  <si>
    <t>Золотько София</t>
  </si>
  <si>
    <t>Мантанова Полина</t>
  </si>
  <si>
    <t>Суржик Дмитрий</t>
  </si>
  <si>
    <t>Свинцов Петр</t>
  </si>
  <si>
    <t>Иванов Никита</t>
  </si>
  <si>
    <t>Стрижка Андрей</t>
  </si>
  <si>
    <t>Пикун Иван</t>
  </si>
  <si>
    <t>Лиенко Евгений</t>
  </si>
  <si>
    <t>Сухарев Игорь</t>
  </si>
  <si>
    <t>Юрин Павел</t>
  </si>
  <si>
    <t>Башмаков Евгений</t>
  </si>
  <si>
    <t>Петухов Иван</t>
  </si>
  <si>
    <t>Юниоры 16-21 лет (1993-1998)</t>
  </si>
  <si>
    <t>Юниорки 16-21 лет (1993-1998)</t>
  </si>
  <si>
    <t>Полуэктова Нина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</si>
</sst>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[h]:mm:ss;@"/>
  </numFmts>
  <fonts count="13">
    <font>
      <sz val="10"/>
      <name val="Arial Cyr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u/>
      <sz val="10"/>
      <color theme="10"/>
      <name val="Arial Cyr"/>
      <charset val="204"/>
    </font>
    <font>
      <u/>
      <sz val="10"/>
      <color theme="0"/>
      <name val="Arial Cyr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Border="1"/>
    <xf numFmtId="16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165" fontId="0" fillId="0" borderId="0" xfId="0" applyNumberFormat="1"/>
    <xf numFmtId="165" fontId="2" fillId="0" borderId="0" xfId="0" applyNumberFormat="1" applyFont="1" applyBorder="1" applyAlignment="1">
      <alignment horizontal="center" vertical="top" wrapText="1"/>
    </xf>
    <xf numFmtId="165" fontId="1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5" fillId="0" borderId="0" xfId="0" applyFont="1" applyAlignment="1"/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0" fillId="0" borderId="0" xfId="0" applyFont="1"/>
    <xf numFmtId="0" fontId="5" fillId="0" borderId="0" xfId="0" applyFont="1" applyAlignment="1">
      <alignment textRotation="90"/>
    </xf>
    <xf numFmtId="0" fontId="3" fillId="0" borderId="0" xfId="0" applyFont="1" applyAlignment="1">
      <alignment horizontal="center" textRotation="90"/>
    </xf>
    <xf numFmtId="0" fontId="0" fillId="0" borderId="0" xfId="0" applyAlignment="1">
      <alignment textRotation="90"/>
    </xf>
    <xf numFmtId="0" fontId="1" fillId="0" borderId="0" xfId="0" applyFont="1" applyBorder="1" applyAlignment="1">
      <alignment horizontal="center" vertical="top" textRotation="90" wrapText="1"/>
    </xf>
    <xf numFmtId="0" fontId="1" fillId="0" borderId="0" xfId="0" applyFont="1" applyBorder="1" applyAlignment="1">
      <alignment horizontal="left" vertical="top" textRotation="90" wrapText="1"/>
    </xf>
    <xf numFmtId="0" fontId="0" fillId="0" borderId="0" xfId="0" applyFont="1" applyAlignment="1">
      <alignment textRotation="90"/>
    </xf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9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textRotation="90"/>
    </xf>
    <xf numFmtId="0" fontId="9" fillId="0" borderId="5" xfId="0" applyFont="1" applyBorder="1" applyAlignment="1">
      <alignment horizontal="center" textRotation="90" wrapText="1"/>
    </xf>
    <xf numFmtId="0" fontId="9" fillId="0" borderId="7" xfId="0" applyFont="1" applyBorder="1" applyAlignment="1">
      <alignment horizontal="center" textRotation="90" wrapText="1"/>
    </xf>
    <xf numFmtId="0" fontId="9" fillId="0" borderId="6" xfId="0" applyFont="1" applyBorder="1" applyAlignment="1">
      <alignment horizont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right" vertical="top" wrapText="1"/>
    </xf>
    <xf numFmtId="165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5" fontId="9" fillId="0" borderId="5" xfId="0" applyNumberFormat="1" applyFont="1" applyBorder="1" applyAlignment="1">
      <alignment horizontal="center" textRotation="90" wrapText="1"/>
    </xf>
    <xf numFmtId="165" fontId="9" fillId="0" borderId="7" xfId="0" applyNumberFormat="1" applyFont="1" applyBorder="1" applyAlignment="1">
      <alignment horizontal="center" textRotation="90" wrapText="1"/>
    </xf>
    <xf numFmtId="165" fontId="9" fillId="0" borderId="6" xfId="0" applyNumberFormat="1" applyFont="1" applyBorder="1" applyAlignment="1">
      <alignment horizontal="center" textRotation="90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5" fontId="9" fillId="0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 textRotation="90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165" fontId="0" fillId="0" borderId="0" xfId="0" applyNumberFormat="1" applyFont="1"/>
    <xf numFmtId="0" fontId="0" fillId="0" borderId="0" xfId="0" applyFont="1" applyAlignment="1">
      <alignment horizontal="right"/>
    </xf>
    <xf numFmtId="165" fontId="0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8" fillId="0" borderId="0" xfId="0" applyFont="1"/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/>
    </xf>
    <xf numFmtId="165" fontId="9" fillId="0" borderId="2" xfId="0" applyNumberFormat="1" applyFont="1" applyFill="1" applyBorder="1" applyAlignment="1">
      <alignment horizontal="center" vertical="center" wrapText="1" readingOrder="2"/>
    </xf>
    <xf numFmtId="165" fontId="9" fillId="0" borderId="3" xfId="0" applyNumberFormat="1" applyFont="1" applyFill="1" applyBorder="1" applyAlignment="1">
      <alignment horizontal="center" vertical="center" wrapText="1" readingOrder="2"/>
    </xf>
    <xf numFmtId="165" fontId="9" fillId="0" borderId="4" xfId="0" applyNumberFormat="1" applyFont="1" applyFill="1" applyBorder="1" applyAlignment="1">
      <alignment horizontal="center" vertical="center" wrapText="1" readingOrder="2"/>
    </xf>
    <xf numFmtId="165" fontId="9" fillId="0" borderId="1" xfId="0" applyNumberFormat="1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12" fillId="0" borderId="1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185552</xdr:colOff>
      <xdr:row>6</xdr:row>
      <xdr:rowOff>123701</xdr:rowOff>
    </xdr:from>
    <xdr:ext cx="184731" cy="264560"/>
    <xdr:sp macro="" textlink="">
      <xdr:nvSpPr>
        <xdr:cNvPr id="2" name="TextBox 1"/>
        <xdr:cNvSpPr txBox="1"/>
      </xdr:nvSpPr>
      <xdr:spPr>
        <a:xfrm>
          <a:off x="5471927" y="11714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185552</xdr:colOff>
      <xdr:row>11</xdr:row>
      <xdr:rowOff>123701</xdr:rowOff>
    </xdr:from>
    <xdr:ext cx="184731" cy="264560"/>
    <xdr:sp macro="" textlink="">
      <xdr:nvSpPr>
        <xdr:cNvPr id="3" name="TextBox 2"/>
        <xdr:cNvSpPr txBox="1"/>
      </xdr:nvSpPr>
      <xdr:spPr>
        <a:xfrm>
          <a:off x="5471927" y="19525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185552</xdr:colOff>
      <xdr:row>6</xdr:row>
      <xdr:rowOff>123701</xdr:rowOff>
    </xdr:from>
    <xdr:ext cx="184731" cy="264560"/>
    <xdr:sp macro="" textlink="">
      <xdr:nvSpPr>
        <xdr:cNvPr id="4" name="TextBox 3"/>
        <xdr:cNvSpPr txBox="1"/>
      </xdr:nvSpPr>
      <xdr:spPr>
        <a:xfrm>
          <a:off x="5471927" y="11714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185552</xdr:colOff>
      <xdr:row>11</xdr:row>
      <xdr:rowOff>123701</xdr:rowOff>
    </xdr:from>
    <xdr:ext cx="184731" cy="264560"/>
    <xdr:sp macro="" textlink="">
      <xdr:nvSpPr>
        <xdr:cNvPr id="5" name="TextBox 4"/>
        <xdr:cNvSpPr txBox="1"/>
      </xdr:nvSpPr>
      <xdr:spPr>
        <a:xfrm>
          <a:off x="5471927" y="19525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185552</xdr:colOff>
      <xdr:row>6</xdr:row>
      <xdr:rowOff>123701</xdr:rowOff>
    </xdr:from>
    <xdr:ext cx="184731" cy="264560"/>
    <xdr:sp macro="" textlink="">
      <xdr:nvSpPr>
        <xdr:cNvPr id="2" name="TextBox 1"/>
        <xdr:cNvSpPr txBox="1"/>
      </xdr:nvSpPr>
      <xdr:spPr>
        <a:xfrm>
          <a:off x="3681227" y="12286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185552</xdr:colOff>
      <xdr:row>11</xdr:row>
      <xdr:rowOff>123701</xdr:rowOff>
    </xdr:from>
    <xdr:ext cx="184731" cy="264560"/>
    <xdr:sp macro="" textlink="">
      <xdr:nvSpPr>
        <xdr:cNvPr id="3" name="TextBox 2"/>
        <xdr:cNvSpPr txBox="1"/>
      </xdr:nvSpPr>
      <xdr:spPr>
        <a:xfrm>
          <a:off x="3681227" y="20287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185552</xdr:colOff>
      <xdr:row>6</xdr:row>
      <xdr:rowOff>123701</xdr:rowOff>
    </xdr:from>
    <xdr:ext cx="184731" cy="264560"/>
    <xdr:sp macro="" textlink="">
      <xdr:nvSpPr>
        <xdr:cNvPr id="4" name="TextBox 3"/>
        <xdr:cNvSpPr txBox="1"/>
      </xdr:nvSpPr>
      <xdr:spPr>
        <a:xfrm>
          <a:off x="3681227" y="12286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185552</xdr:colOff>
      <xdr:row>11</xdr:row>
      <xdr:rowOff>123701</xdr:rowOff>
    </xdr:from>
    <xdr:ext cx="184731" cy="264560"/>
    <xdr:sp macro="" textlink="">
      <xdr:nvSpPr>
        <xdr:cNvPr id="5" name="TextBox 4"/>
        <xdr:cNvSpPr txBox="1"/>
      </xdr:nvSpPr>
      <xdr:spPr>
        <a:xfrm>
          <a:off x="3681227" y="20287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185552</xdr:colOff>
      <xdr:row>6</xdr:row>
      <xdr:rowOff>123701</xdr:rowOff>
    </xdr:from>
    <xdr:ext cx="184731" cy="264560"/>
    <xdr:sp macro="" textlink="">
      <xdr:nvSpPr>
        <xdr:cNvPr id="2" name="TextBox 1"/>
        <xdr:cNvSpPr txBox="1"/>
      </xdr:nvSpPr>
      <xdr:spPr>
        <a:xfrm>
          <a:off x="3681227" y="11714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185552</xdr:colOff>
      <xdr:row>11</xdr:row>
      <xdr:rowOff>123701</xdr:rowOff>
    </xdr:from>
    <xdr:ext cx="184731" cy="264560"/>
    <xdr:sp macro="" textlink="">
      <xdr:nvSpPr>
        <xdr:cNvPr id="3" name="TextBox 2"/>
        <xdr:cNvSpPr txBox="1"/>
      </xdr:nvSpPr>
      <xdr:spPr>
        <a:xfrm>
          <a:off x="3681227" y="18382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185552</xdr:colOff>
      <xdr:row>6</xdr:row>
      <xdr:rowOff>123701</xdr:rowOff>
    </xdr:from>
    <xdr:ext cx="184731" cy="264560"/>
    <xdr:sp macro="" textlink="">
      <xdr:nvSpPr>
        <xdr:cNvPr id="4" name="TextBox 3"/>
        <xdr:cNvSpPr txBox="1"/>
      </xdr:nvSpPr>
      <xdr:spPr>
        <a:xfrm>
          <a:off x="3681227" y="11714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185552</xdr:colOff>
      <xdr:row>11</xdr:row>
      <xdr:rowOff>123701</xdr:rowOff>
    </xdr:from>
    <xdr:ext cx="184731" cy="264560"/>
    <xdr:sp macro="" textlink="">
      <xdr:nvSpPr>
        <xdr:cNvPr id="5" name="TextBox 4"/>
        <xdr:cNvSpPr txBox="1"/>
      </xdr:nvSpPr>
      <xdr:spPr>
        <a:xfrm>
          <a:off x="3681227" y="18382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185552</xdr:colOff>
      <xdr:row>6</xdr:row>
      <xdr:rowOff>123701</xdr:rowOff>
    </xdr:from>
    <xdr:ext cx="184731" cy="264560"/>
    <xdr:sp macro="" textlink="">
      <xdr:nvSpPr>
        <xdr:cNvPr id="2" name="TextBox 1"/>
        <xdr:cNvSpPr txBox="1"/>
      </xdr:nvSpPr>
      <xdr:spPr>
        <a:xfrm>
          <a:off x="2928752" y="11714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185552</xdr:colOff>
      <xdr:row>11</xdr:row>
      <xdr:rowOff>123701</xdr:rowOff>
    </xdr:from>
    <xdr:ext cx="184731" cy="264560"/>
    <xdr:sp macro="" textlink="">
      <xdr:nvSpPr>
        <xdr:cNvPr id="3" name="TextBox 2"/>
        <xdr:cNvSpPr txBox="1"/>
      </xdr:nvSpPr>
      <xdr:spPr>
        <a:xfrm>
          <a:off x="2928752" y="18382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185552</xdr:colOff>
      <xdr:row>6</xdr:row>
      <xdr:rowOff>123701</xdr:rowOff>
    </xdr:from>
    <xdr:ext cx="184731" cy="264560"/>
    <xdr:sp macro="" textlink="">
      <xdr:nvSpPr>
        <xdr:cNvPr id="4" name="TextBox 3"/>
        <xdr:cNvSpPr txBox="1"/>
      </xdr:nvSpPr>
      <xdr:spPr>
        <a:xfrm>
          <a:off x="2928752" y="11714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185552</xdr:colOff>
      <xdr:row>11</xdr:row>
      <xdr:rowOff>123701</xdr:rowOff>
    </xdr:from>
    <xdr:ext cx="184731" cy="264560"/>
    <xdr:sp macro="" textlink="">
      <xdr:nvSpPr>
        <xdr:cNvPr id="5" name="TextBox 4"/>
        <xdr:cNvSpPr txBox="1"/>
      </xdr:nvSpPr>
      <xdr:spPr>
        <a:xfrm>
          <a:off x="2928752" y="18382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185552</xdr:colOff>
      <xdr:row>6</xdr:row>
      <xdr:rowOff>123701</xdr:rowOff>
    </xdr:from>
    <xdr:ext cx="184731" cy="264560"/>
    <xdr:sp macro="" textlink="">
      <xdr:nvSpPr>
        <xdr:cNvPr id="2" name="TextBox 1"/>
        <xdr:cNvSpPr txBox="1"/>
      </xdr:nvSpPr>
      <xdr:spPr>
        <a:xfrm>
          <a:off x="2928752" y="11714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185552</xdr:colOff>
      <xdr:row>11</xdr:row>
      <xdr:rowOff>123701</xdr:rowOff>
    </xdr:from>
    <xdr:ext cx="184731" cy="264560"/>
    <xdr:sp macro="" textlink="">
      <xdr:nvSpPr>
        <xdr:cNvPr id="3" name="TextBox 2"/>
        <xdr:cNvSpPr txBox="1"/>
      </xdr:nvSpPr>
      <xdr:spPr>
        <a:xfrm>
          <a:off x="2928752" y="18382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185552</xdr:colOff>
      <xdr:row>6</xdr:row>
      <xdr:rowOff>123701</xdr:rowOff>
    </xdr:from>
    <xdr:ext cx="184731" cy="264560"/>
    <xdr:sp macro="" textlink="">
      <xdr:nvSpPr>
        <xdr:cNvPr id="4" name="TextBox 3"/>
        <xdr:cNvSpPr txBox="1"/>
      </xdr:nvSpPr>
      <xdr:spPr>
        <a:xfrm>
          <a:off x="2928752" y="11714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185552</xdr:colOff>
      <xdr:row>11</xdr:row>
      <xdr:rowOff>123701</xdr:rowOff>
    </xdr:from>
    <xdr:ext cx="184731" cy="264560"/>
    <xdr:sp macro="" textlink="">
      <xdr:nvSpPr>
        <xdr:cNvPr id="5" name="TextBox 4"/>
        <xdr:cNvSpPr txBox="1"/>
      </xdr:nvSpPr>
      <xdr:spPr>
        <a:xfrm>
          <a:off x="2928752" y="18382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185552</xdr:colOff>
      <xdr:row>6</xdr:row>
      <xdr:rowOff>123701</xdr:rowOff>
    </xdr:from>
    <xdr:ext cx="184731" cy="264560"/>
    <xdr:sp macro="" textlink="">
      <xdr:nvSpPr>
        <xdr:cNvPr id="2" name="TextBox 1"/>
        <xdr:cNvSpPr txBox="1"/>
      </xdr:nvSpPr>
      <xdr:spPr>
        <a:xfrm>
          <a:off x="2928752" y="11714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185552</xdr:colOff>
      <xdr:row>11</xdr:row>
      <xdr:rowOff>123701</xdr:rowOff>
    </xdr:from>
    <xdr:ext cx="184731" cy="264560"/>
    <xdr:sp macro="" textlink="">
      <xdr:nvSpPr>
        <xdr:cNvPr id="3" name="TextBox 2"/>
        <xdr:cNvSpPr txBox="1"/>
      </xdr:nvSpPr>
      <xdr:spPr>
        <a:xfrm>
          <a:off x="2928752" y="18382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185552</xdr:colOff>
      <xdr:row>6</xdr:row>
      <xdr:rowOff>123701</xdr:rowOff>
    </xdr:from>
    <xdr:ext cx="184731" cy="264560"/>
    <xdr:sp macro="" textlink="">
      <xdr:nvSpPr>
        <xdr:cNvPr id="4" name="TextBox 3"/>
        <xdr:cNvSpPr txBox="1"/>
      </xdr:nvSpPr>
      <xdr:spPr>
        <a:xfrm>
          <a:off x="2928752" y="11714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185552</xdr:colOff>
      <xdr:row>11</xdr:row>
      <xdr:rowOff>123701</xdr:rowOff>
    </xdr:from>
    <xdr:ext cx="184731" cy="264560"/>
    <xdr:sp macro="" textlink="">
      <xdr:nvSpPr>
        <xdr:cNvPr id="5" name="TextBox 4"/>
        <xdr:cNvSpPr txBox="1"/>
      </xdr:nvSpPr>
      <xdr:spPr>
        <a:xfrm>
          <a:off x="2928752" y="18382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ubantur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ubantur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kubantur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kubantur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kubantur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kubantu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tabSelected="1" zoomScale="90" zoomScaleNormal="90" workbookViewId="0">
      <selection activeCell="W17" sqref="W17"/>
    </sheetView>
  </sheetViews>
  <sheetFormatPr defaultRowHeight="12.75"/>
  <cols>
    <col min="1" max="1" width="4.7109375" customWidth="1"/>
    <col min="2" max="2" width="4.7109375" style="21" customWidth="1"/>
    <col min="3" max="3" width="29.85546875" customWidth="1"/>
    <col min="4" max="4" width="5.42578125" customWidth="1"/>
    <col min="5" max="5" width="5.7109375" customWidth="1"/>
    <col min="6" max="6" width="14.5703125" customWidth="1"/>
    <col min="7" max="7" width="3.28515625" customWidth="1"/>
    <col min="8" max="8" width="3" customWidth="1"/>
    <col min="9" max="9" width="5" customWidth="1"/>
    <col min="10" max="10" width="3.7109375" customWidth="1"/>
    <col min="11" max="11" width="5.140625" customWidth="1"/>
    <col min="12" max="12" width="8.85546875" customWidth="1"/>
    <col min="13" max="13" width="12.140625" customWidth="1"/>
    <col min="15" max="15" width="4.5703125" customWidth="1"/>
    <col min="16" max="16" width="6.85546875" customWidth="1"/>
    <col min="17" max="17" width="10.140625" customWidth="1"/>
  </cols>
  <sheetData>
    <row r="1" spans="1:17" ht="12.75" customHeight="1">
      <c r="A1" s="56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30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6" customHeight="1">
      <c r="B3" s="1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76" customFormat="1" ht="15.75">
      <c r="A4" s="55" t="s">
        <v>25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7" s="76" customFormat="1" ht="6" customHeight="1">
      <c r="A5" s="28"/>
      <c r="B5" s="61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 s="76" customFormat="1" ht="15.75">
      <c r="A6" s="55" t="s">
        <v>52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" ht="6" customHeight="1">
      <c r="A7" s="16"/>
      <c r="B7" s="2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18" customFormat="1">
      <c r="B8" s="24"/>
      <c r="C8" s="62"/>
      <c r="D8" s="63"/>
      <c r="E8" s="63"/>
      <c r="F8" s="63"/>
      <c r="G8" s="63"/>
      <c r="H8" s="63"/>
      <c r="I8" s="63"/>
      <c r="J8" s="63"/>
      <c r="K8" s="64"/>
      <c r="L8" s="65"/>
      <c r="M8" s="66" t="s">
        <v>21</v>
      </c>
      <c r="N8" s="66"/>
      <c r="O8" s="66"/>
      <c r="P8" s="67" t="s">
        <v>50</v>
      </c>
      <c r="Q8" s="67"/>
    </row>
    <row r="9" spans="1:17" s="18" customFormat="1" ht="6" customHeight="1">
      <c r="B9" s="24"/>
      <c r="C9" s="62"/>
      <c r="D9" s="63"/>
      <c r="E9" s="63"/>
      <c r="F9" s="63"/>
      <c r="G9" s="63"/>
      <c r="H9" s="63"/>
      <c r="I9" s="63"/>
      <c r="J9" s="63"/>
      <c r="K9" s="64"/>
      <c r="L9" s="65"/>
      <c r="M9" s="68"/>
      <c r="N9" s="69"/>
      <c r="O9" s="69"/>
      <c r="P9" s="64"/>
      <c r="Q9" s="64"/>
    </row>
    <row r="10" spans="1:17" s="18" customFormat="1">
      <c r="B10" s="24"/>
      <c r="C10" s="62"/>
      <c r="D10" s="63"/>
      <c r="E10" s="63"/>
      <c r="F10" s="63"/>
      <c r="G10" s="63"/>
      <c r="H10" s="63"/>
      <c r="I10" s="63"/>
      <c r="J10" s="63"/>
      <c r="K10" s="64"/>
      <c r="L10" s="65"/>
      <c r="M10" s="70" t="s">
        <v>49</v>
      </c>
      <c r="N10" s="70"/>
      <c r="O10" s="70"/>
      <c r="P10" s="71">
        <v>1.7361111111111112E-4</v>
      </c>
      <c r="Q10" s="71"/>
    </row>
    <row r="11" spans="1:17" ht="11.25" customHeight="1">
      <c r="L11" s="4"/>
      <c r="M11" s="4"/>
    </row>
    <row r="12" spans="1:17" ht="12.75" customHeight="1">
      <c r="A12" s="41" t="s">
        <v>12</v>
      </c>
      <c r="B12" s="42" t="s">
        <v>0</v>
      </c>
      <c r="C12" s="45" t="s">
        <v>1</v>
      </c>
      <c r="D12" s="46" t="s">
        <v>2</v>
      </c>
      <c r="E12" s="46" t="s">
        <v>9</v>
      </c>
      <c r="F12" s="45" t="s">
        <v>8</v>
      </c>
      <c r="G12" s="45" t="s">
        <v>16</v>
      </c>
      <c r="H12" s="45"/>
      <c r="I12" s="45"/>
      <c r="J12" s="45"/>
      <c r="K12" s="42" t="s">
        <v>6</v>
      </c>
      <c r="L12" s="52" t="s">
        <v>3</v>
      </c>
      <c r="M12" s="48" t="s">
        <v>48</v>
      </c>
      <c r="N12" s="45" t="s">
        <v>4</v>
      </c>
      <c r="O12" s="42" t="s">
        <v>5</v>
      </c>
      <c r="P12" s="46" t="s">
        <v>51</v>
      </c>
      <c r="Q12" s="46" t="s">
        <v>14</v>
      </c>
    </row>
    <row r="13" spans="1:17" ht="12.75" customHeight="1">
      <c r="A13" s="41"/>
      <c r="B13" s="43"/>
      <c r="C13" s="45"/>
      <c r="D13" s="46"/>
      <c r="E13" s="46"/>
      <c r="F13" s="45"/>
      <c r="G13" s="46" t="s">
        <v>18</v>
      </c>
      <c r="H13" s="49" t="s">
        <v>7</v>
      </c>
      <c r="I13" s="46" t="s">
        <v>55</v>
      </c>
      <c r="J13" s="42" t="s">
        <v>20</v>
      </c>
      <c r="K13" s="43"/>
      <c r="L13" s="53"/>
      <c r="M13" s="48"/>
      <c r="N13" s="45"/>
      <c r="O13" s="43"/>
      <c r="P13" s="46"/>
      <c r="Q13" s="46"/>
    </row>
    <row r="14" spans="1:17" ht="48" customHeight="1">
      <c r="A14" s="41"/>
      <c r="B14" s="44"/>
      <c r="C14" s="45"/>
      <c r="D14" s="46"/>
      <c r="E14" s="46"/>
      <c r="F14" s="45"/>
      <c r="G14" s="46"/>
      <c r="H14" s="49"/>
      <c r="I14" s="46"/>
      <c r="J14" s="44"/>
      <c r="K14" s="44"/>
      <c r="L14" s="54"/>
      <c r="M14" s="48"/>
      <c r="N14" s="45"/>
      <c r="O14" s="44"/>
      <c r="P14" s="46"/>
      <c r="Q14" s="46"/>
    </row>
    <row r="15" spans="1:17" s="32" customFormat="1" ht="12.75" customHeight="1">
      <c r="A15" s="11">
        <v>1</v>
      </c>
      <c r="B15" s="25">
        <v>1</v>
      </c>
      <c r="C15" s="33" t="s">
        <v>26</v>
      </c>
      <c r="D15" s="34" t="s">
        <v>15</v>
      </c>
      <c r="E15" s="13">
        <f>IF(D15="МС",100,IF(D15="КМС",30,IF(OR(D15="1",D15="I"),10,IF(OR(D15="2",D15="II"),3,IF(OR(D15="3",D15="III"),1,IF(D15="1ю",1,IF(D15="2ю",0.3,IF(D15="3ю",0.1,IF(D15="б/р",0)))))))))</f>
        <v>0</v>
      </c>
      <c r="F15" s="35" t="s">
        <v>35</v>
      </c>
      <c r="G15" s="13">
        <v>3</v>
      </c>
      <c r="H15" s="13"/>
      <c r="I15" s="13"/>
      <c r="J15" s="13"/>
      <c r="K15" s="13">
        <f>SUM(G15:J15)</f>
        <v>3</v>
      </c>
      <c r="L15" s="14">
        <v>5.2546296296296299E-3</v>
      </c>
      <c r="M15" s="14">
        <f>K15*$P$10</f>
        <v>5.2083333333333333E-4</v>
      </c>
      <c r="N15" s="31">
        <f t="shared" ref="N15:N17" si="0">L15+M15</f>
        <v>5.7754629629629631E-3</v>
      </c>
      <c r="O15" s="12">
        <v>2</v>
      </c>
      <c r="P15" s="15">
        <f>N15/$D$28</f>
        <v>1.1213483146067416</v>
      </c>
      <c r="Q15" s="13"/>
    </row>
    <row r="16" spans="1:17" s="32" customFormat="1" ht="12.75" customHeight="1">
      <c r="A16" s="11">
        <v>2</v>
      </c>
      <c r="B16" s="25">
        <v>2</v>
      </c>
      <c r="C16" s="33" t="s">
        <v>27</v>
      </c>
      <c r="D16" s="34" t="s">
        <v>15</v>
      </c>
      <c r="E16" s="13">
        <f t="shared" ref="E16:E24" si="1">IF(D16="МС",100,IF(D16="КМС",30,IF(OR(D16="1",D16="I"),10,IF(OR(D16="2",D16="II"),3,IF(OR(D16="3",D16="III"),1,IF(D16="1ю",1,IF(D16="2ю",0.3,IF(D16="3ю",0.1,IF(D16="б/р",0)))))))))</f>
        <v>0</v>
      </c>
      <c r="F16" s="35" t="s">
        <v>36</v>
      </c>
      <c r="G16" s="13"/>
      <c r="H16" s="13"/>
      <c r="I16" s="13"/>
      <c r="J16" s="13"/>
      <c r="K16" s="13"/>
      <c r="L16" s="38" t="s">
        <v>47</v>
      </c>
      <c r="M16" s="39"/>
      <c r="N16" s="39"/>
      <c r="O16" s="39"/>
      <c r="P16" s="39"/>
      <c r="Q16" s="40"/>
    </row>
    <row r="17" spans="1:17" s="32" customFormat="1" ht="12.75" customHeight="1">
      <c r="A17" s="11">
        <v>3</v>
      </c>
      <c r="B17" s="25">
        <v>3</v>
      </c>
      <c r="C17" s="36" t="s">
        <v>32</v>
      </c>
      <c r="D17" s="34" t="s">
        <v>15</v>
      </c>
      <c r="E17" s="13">
        <f t="shared" si="1"/>
        <v>0</v>
      </c>
      <c r="F17" s="35" t="s">
        <v>37</v>
      </c>
      <c r="G17" s="13"/>
      <c r="H17" s="13"/>
      <c r="I17" s="13">
        <v>1</v>
      </c>
      <c r="J17" s="13"/>
      <c r="K17" s="13">
        <f t="shared" ref="K17" si="2">SUM(G17:J17)</f>
        <v>1</v>
      </c>
      <c r="L17" s="14">
        <v>4.9768518518518521E-3</v>
      </c>
      <c r="M17" s="14">
        <f>K17*$P$10</f>
        <v>1.7361111111111112E-4</v>
      </c>
      <c r="N17" s="31">
        <f t="shared" si="0"/>
        <v>5.1504629629629635E-3</v>
      </c>
      <c r="O17" s="12">
        <v>1</v>
      </c>
      <c r="P17" s="15">
        <f>N17/$D$28</f>
        <v>1</v>
      </c>
      <c r="Q17" s="13"/>
    </row>
    <row r="18" spans="1:17" s="32" customFormat="1" ht="12.75" customHeight="1">
      <c r="A18" s="11">
        <v>4</v>
      </c>
      <c r="B18" s="25">
        <v>4</v>
      </c>
      <c r="C18" s="33" t="s">
        <v>28</v>
      </c>
      <c r="D18" s="34" t="s">
        <v>15</v>
      </c>
      <c r="E18" s="13">
        <f t="shared" si="1"/>
        <v>0</v>
      </c>
      <c r="F18" s="35" t="s">
        <v>36</v>
      </c>
      <c r="G18" s="13"/>
      <c r="H18" s="13"/>
      <c r="I18" s="13"/>
      <c r="J18" s="13"/>
      <c r="K18" s="13"/>
      <c r="L18" s="38" t="s">
        <v>47</v>
      </c>
      <c r="M18" s="39"/>
      <c r="N18" s="39"/>
      <c r="O18" s="39"/>
      <c r="P18" s="39"/>
      <c r="Q18" s="40"/>
    </row>
    <row r="19" spans="1:17" s="32" customFormat="1" ht="12.75" customHeight="1">
      <c r="A19" s="11">
        <v>5</v>
      </c>
      <c r="B19" s="25">
        <v>5</v>
      </c>
      <c r="C19" s="36" t="s">
        <v>33</v>
      </c>
      <c r="D19" s="34" t="s">
        <v>15</v>
      </c>
      <c r="E19" s="13">
        <f t="shared" si="1"/>
        <v>0</v>
      </c>
      <c r="F19" s="35" t="s">
        <v>37</v>
      </c>
      <c r="G19" s="13"/>
      <c r="H19" s="13"/>
      <c r="I19" s="13"/>
      <c r="J19" s="13"/>
      <c r="K19" s="13"/>
      <c r="L19" s="38" t="s">
        <v>47</v>
      </c>
      <c r="M19" s="39"/>
      <c r="N19" s="39"/>
      <c r="O19" s="39"/>
      <c r="P19" s="39"/>
      <c r="Q19" s="40"/>
    </row>
    <row r="20" spans="1:17" s="32" customFormat="1" ht="12.75" customHeight="1">
      <c r="A20" s="11">
        <v>6</v>
      </c>
      <c r="B20" s="25">
        <v>6</v>
      </c>
      <c r="C20" s="33" t="s">
        <v>29</v>
      </c>
      <c r="D20" s="34" t="s">
        <v>15</v>
      </c>
      <c r="E20" s="13">
        <f t="shared" si="1"/>
        <v>0</v>
      </c>
      <c r="F20" s="35" t="s">
        <v>36</v>
      </c>
      <c r="G20" s="13"/>
      <c r="H20" s="13"/>
      <c r="I20" s="13"/>
      <c r="J20" s="13"/>
      <c r="K20" s="13"/>
      <c r="L20" s="38" t="s">
        <v>47</v>
      </c>
      <c r="M20" s="39"/>
      <c r="N20" s="39"/>
      <c r="O20" s="39"/>
      <c r="P20" s="39"/>
      <c r="Q20" s="40"/>
    </row>
    <row r="21" spans="1:17" s="32" customFormat="1" ht="12.75" customHeight="1">
      <c r="A21" s="11">
        <v>7</v>
      </c>
      <c r="B21" s="25">
        <v>7</v>
      </c>
      <c r="C21" s="36" t="s">
        <v>34</v>
      </c>
      <c r="D21" s="34" t="s">
        <v>15</v>
      </c>
      <c r="E21" s="13">
        <f t="shared" si="1"/>
        <v>0</v>
      </c>
      <c r="F21" s="35" t="s">
        <v>37</v>
      </c>
      <c r="G21" s="13"/>
      <c r="H21" s="13"/>
      <c r="I21" s="13"/>
      <c r="J21" s="13"/>
      <c r="K21" s="13"/>
      <c r="L21" s="38" t="s">
        <v>47</v>
      </c>
      <c r="M21" s="39"/>
      <c r="N21" s="39"/>
      <c r="O21" s="39"/>
      <c r="P21" s="39"/>
      <c r="Q21" s="40"/>
    </row>
    <row r="22" spans="1:17" s="32" customFormat="1" ht="12.75" customHeight="1">
      <c r="A22" s="11">
        <v>8</v>
      </c>
      <c r="B22" s="13">
        <v>8</v>
      </c>
      <c r="C22" s="33" t="s">
        <v>30</v>
      </c>
      <c r="D22" s="13" t="s">
        <v>15</v>
      </c>
      <c r="E22" s="13">
        <f t="shared" si="1"/>
        <v>0</v>
      </c>
      <c r="F22" s="35" t="s">
        <v>36</v>
      </c>
      <c r="G22" s="13"/>
      <c r="H22" s="13"/>
      <c r="I22" s="13"/>
      <c r="J22" s="13"/>
      <c r="K22" s="13"/>
      <c r="L22" s="38" t="s">
        <v>47</v>
      </c>
      <c r="M22" s="39"/>
      <c r="N22" s="39"/>
      <c r="O22" s="39"/>
      <c r="P22" s="39"/>
      <c r="Q22" s="40"/>
    </row>
    <row r="23" spans="1:17" s="32" customFormat="1" ht="12.75" customHeight="1">
      <c r="A23" s="11">
        <v>9</v>
      </c>
      <c r="B23" s="25">
        <v>9</v>
      </c>
      <c r="C23" s="37" t="s">
        <v>46</v>
      </c>
      <c r="D23" s="34" t="s">
        <v>15</v>
      </c>
      <c r="E23" s="13">
        <f t="shared" si="1"/>
        <v>0</v>
      </c>
      <c r="F23" s="35" t="s">
        <v>36</v>
      </c>
      <c r="G23" s="13"/>
      <c r="H23" s="13"/>
      <c r="I23" s="13"/>
      <c r="J23" s="13"/>
      <c r="K23" s="13"/>
      <c r="L23" s="38" t="s">
        <v>47</v>
      </c>
      <c r="M23" s="39"/>
      <c r="N23" s="39"/>
      <c r="O23" s="39"/>
      <c r="P23" s="39"/>
      <c r="Q23" s="40"/>
    </row>
    <row r="24" spans="1:17" s="32" customFormat="1" ht="12.75" customHeight="1">
      <c r="A24" s="11">
        <v>10</v>
      </c>
      <c r="B24" s="13">
        <v>10</v>
      </c>
      <c r="C24" s="33" t="s">
        <v>31</v>
      </c>
      <c r="D24" s="13" t="s">
        <v>15</v>
      </c>
      <c r="E24" s="13">
        <f t="shared" si="1"/>
        <v>0</v>
      </c>
      <c r="F24" s="35" t="s">
        <v>36</v>
      </c>
      <c r="G24" s="13"/>
      <c r="H24" s="13"/>
      <c r="I24" s="13"/>
      <c r="J24" s="13"/>
      <c r="K24" s="13"/>
      <c r="L24" s="38" t="s">
        <v>47</v>
      </c>
      <c r="M24" s="39"/>
      <c r="N24" s="39"/>
      <c r="O24" s="39"/>
      <c r="P24" s="39"/>
      <c r="Q24" s="40"/>
    </row>
    <row r="25" spans="1:17">
      <c r="A25" s="1"/>
      <c r="B25" s="22"/>
      <c r="C25" s="17"/>
      <c r="D25" s="17"/>
      <c r="E25" s="17"/>
      <c r="F25" s="17"/>
      <c r="G25" s="17"/>
      <c r="H25" s="17"/>
      <c r="I25" s="17"/>
      <c r="J25" s="17"/>
      <c r="K25" s="17"/>
      <c r="L25" s="5"/>
      <c r="M25" s="5"/>
      <c r="N25" s="2"/>
      <c r="O25" s="17"/>
      <c r="P25" s="17"/>
      <c r="Q25" s="17"/>
    </row>
    <row r="26" spans="1:17" ht="25.5" customHeight="1">
      <c r="A26" s="1"/>
      <c r="B26" s="22"/>
      <c r="C26" s="74" t="s">
        <v>10</v>
      </c>
      <c r="D26" s="75">
        <f>SUM(E15:E24)*3</f>
        <v>0</v>
      </c>
      <c r="E26" s="75"/>
      <c r="F26" s="17"/>
      <c r="G26" s="3"/>
      <c r="H26" s="3"/>
      <c r="I26" s="3"/>
      <c r="J26" s="3"/>
      <c r="K26" s="3"/>
      <c r="L26" s="50" t="s">
        <v>13</v>
      </c>
      <c r="M26" s="51"/>
      <c r="N26" s="2"/>
      <c r="O26" s="17"/>
      <c r="P26" s="17"/>
      <c r="Q26" s="17"/>
    </row>
    <row r="27" spans="1:17">
      <c r="A27" s="1"/>
      <c r="B27" s="22"/>
      <c r="C27" s="17"/>
      <c r="D27" s="17"/>
      <c r="E27" s="17"/>
      <c r="F27" s="17"/>
      <c r="G27" s="17"/>
      <c r="H27" s="17"/>
      <c r="I27" s="17"/>
      <c r="J27" s="17"/>
      <c r="K27" s="3"/>
      <c r="L27" s="30"/>
      <c r="M27" s="7"/>
      <c r="N27" s="2"/>
      <c r="O27" s="17"/>
      <c r="P27" s="17"/>
      <c r="Q27" s="17"/>
    </row>
    <row r="28" spans="1:17">
      <c r="A28" s="1"/>
      <c r="B28" s="22"/>
      <c r="C28" s="59" t="s">
        <v>11</v>
      </c>
      <c r="D28" s="60">
        <f>N17</f>
        <v>5.1504629629629635E-3</v>
      </c>
      <c r="E28" s="47"/>
      <c r="F28" s="17"/>
      <c r="G28" s="17"/>
      <c r="H28" s="17"/>
      <c r="I28" s="17"/>
      <c r="J28" s="17"/>
      <c r="K28" s="3"/>
      <c r="L28" s="30"/>
      <c r="M28" s="7"/>
      <c r="N28" s="2"/>
      <c r="O28" s="17"/>
      <c r="P28" s="17"/>
      <c r="Q28" s="17"/>
    </row>
    <row r="29" spans="1:17">
      <c r="A29" s="1"/>
      <c r="B29" s="22"/>
      <c r="C29" s="17"/>
      <c r="D29" s="17"/>
      <c r="E29" s="17"/>
      <c r="F29" s="17"/>
      <c r="G29" s="17"/>
      <c r="H29" s="17"/>
      <c r="I29" s="17"/>
      <c r="J29" s="17"/>
      <c r="K29" s="3"/>
      <c r="L29" s="30"/>
      <c r="M29" s="7"/>
      <c r="N29" s="2"/>
      <c r="O29" s="17"/>
      <c r="P29" s="17"/>
      <c r="Q29" s="17"/>
    </row>
    <row r="30" spans="1:17" ht="13.5" customHeight="1">
      <c r="A30" s="1"/>
      <c r="B30" s="22"/>
      <c r="C30" s="8" t="s">
        <v>17</v>
      </c>
      <c r="D30" s="17"/>
      <c r="E30" s="17"/>
      <c r="F30" s="17"/>
      <c r="G30" s="17"/>
      <c r="H30" s="17"/>
      <c r="I30" s="17"/>
      <c r="J30" s="17"/>
      <c r="K30" s="3"/>
      <c r="L30" s="30"/>
      <c r="M30" s="7"/>
      <c r="N30" s="2"/>
      <c r="O30" s="17"/>
      <c r="P30" s="17"/>
      <c r="Q30" s="17"/>
    </row>
    <row r="31" spans="1:17">
      <c r="A31" s="1"/>
      <c r="B31" s="22"/>
      <c r="C31" s="17"/>
      <c r="D31" s="17"/>
      <c r="E31" s="17"/>
      <c r="F31" s="17"/>
      <c r="G31" s="17"/>
      <c r="H31" s="17"/>
      <c r="I31" s="17"/>
      <c r="J31" s="17"/>
      <c r="K31" s="17"/>
      <c r="L31" s="5"/>
      <c r="M31" s="5"/>
      <c r="N31" s="2"/>
      <c r="O31" s="17"/>
      <c r="P31" s="17"/>
      <c r="Q31" s="17"/>
    </row>
    <row r="32" spans="1:17" ht="12.75" customHeight="1">
      <c r="A32" s="1"/>
      <c r="C32" s="3" t="s">
        <v>19</v>
      </c>
      <c r="D32" s="58"/>
      <c r="E32" s="58"/>
      <c r="F32" s="58"/>
      <c r="G32" s="58"/>
      <c r="H32" s="58"/>
      <c r="I32" s="58"/>
      <c r="J32" s="58"/>
      <c r="K32" s="58"/>
      <c r="L32" s="58"/>
      <c r="M32" s="2"/>
      <c r="N32" s="2"/>
      <c r="O32" s="17"/>
      <c r="P32" s="73" t="s">
        <v>57</v>
      </c>
      <c r="Q32" s="73"/>
    </row>
    <row r="33" spans="1:17">
      <c r="A33" s="1"/>
      <c r="B33" s="23"/>
      <c r="C33" s="72"/>
      <c r="D33" s="26"/>
      <c r="E33" s="26"/>
      <c r="F33" s="26"/>
      <c r="G33" s="26"/>
      <c r="H33" s="26"/>
      <c r="I33" s="26"/>
      <c r="J33" s="26"/>
      <c r="K33" s="26"/>
      <c r="L33" s="6"/>
      <c r="M33" s="2"/>
      <c r="N33" s="2"/>
      <c r="O33" s="17"/>
      <c r="P33" s="17"/>
      <c r="Q33" s="17"/>
    </row>
    <row r="34" spans="1:17">
      <c r="A34" s="1"/>
      <c r="B34" s="22"/>
      <c r="C34" s="3" t="s">
        <v>56</v>
      </c>
      <c r="D34" s="17"/>
      <c r="E34" s="17"/>
      <c r="F34" s="17"/>
      <c r="G34" s="17"/>
      <c r="H34" s="17"/>
      <c r="I34" s="17"/>
      <c r="J34" s="17"/>
      <c r="K34" s="17"/>
      <c r="L34" s="5"/>
      <c r="M34" s="2"/>
      <c r="N34" s="2"/>
      <c r="O34" s="17"/>
      <c r="P34" s="73" t="s">
        <v>58</v>
      </c>
      <c r="Q34" s="73"/>
    </row>
    <row r="35" spans="1:17" ht="12.75" customHeight="1">
      <c r="A35" s="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2"/>
      <c r="O35" s="17"/>
      <c r="P35" s="17"/>
      <c r="Q35" s="17"/>
    </row>
    <row r="36" spans="1:17">
      <c r="A36" s="18"/>
      <c r="B36" s="24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7">
      <c r="A37" s="18"/>
      <c r="B37" s="24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7">
      <c r="A38" s="18"/>
      <c r="B38" s="24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7">
      <c r="A39" s="18"/>
      <c r="B39" s="2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7">
      <c r="A40" s="18"/>
      <c r="B40" s="2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7">
      <c r="A41" s="18"/>
      <c r="B41" s="2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</sheetData>
  <mergeCells count="38">
    <mergeCell ref="P32:Q32"/>
    <mergeCell ref="P34:Q34"/>
    <mergeCell ref="A1:Q2"/>
    <mergeCell ref="L26:M26"/>
    <mergeCell ref="L12:L14"/>
    <mergeCell ref="F12:F14"/>
    <mergeCell ref="L18:Q18"/>
    <mergeCell ref="L19:Q19"/>
    <mergeCell ref="L20:Q20"/>
    <mergeCell ref="L21:Q21"/>
    <mergeCell ref="L22:Q22"/>
    <mergeCell ref="L23:Q23"/>
    <mergeCell ref="L24:Q24"/>
    <mergeCell ref="D26:E26"/>
    <mergeCell ref="D28:E28"/>
    <mergeCell ref="A4:Q4"/>
    <mergeCell ref="A6:Q6"/>
    <mergeCell ref="P8:Q8"/>
    <mergeCell ref="M12:M14"/>
    <mergeCell ref="N12:N14"/>
    <mergeCell ref="O12:O14"/>
    <mergeCell ref="G13:G14"/>
    <mergeCell ref="H13:H14"/>
    <mergeCell ref="I13:I14"/>
    <mergeCell ref="G12:J12"/>
    <mergeCell ref="K12:K14"/>
    <mergeCell ref="P12:P14"/>
    <mergeCell ref="Q12:Q14"/>
    <mergeCell ref="M8:O8"/>
    <mergeCell ref="M10:O10"/>
    <mergeCell ref="P10:Q10"/>
    <mergeCell ref="L16:Q16"/>
    <mergeCell ref="A12:A14"/>
    <mergeCell ref="B12:B14"/>
    <mergeCell ref="C12:C14"/>
    <mergeCell ref="D12:D14"/>
    <mergeCell ref="E12:E14"/>
    <mergeCell ref="J13:J14"/>
  </mergeCells>
  <hyperlinks>
    <hyperlink ref="C30" r:id="rId1"/>
  </hyperlinks>
  <pageMargins left="0.31496062992125984" right="0.70866141732283472" top="0.74803149606299213" bottom="0.74803149606299213" header="0.31496062992125984" footer="0.31496062992125984"/>
  <pageSetup paperSize="9" orientation="landscape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1"/>
  <sheetViews>
    <sheetView zoomScale="90" zoomScaleNormal="90" workbookViewId="0">
      <selection activeCell="V14" sqref="V14"/>
    </sheetView>
  </sheetViews>
  <sheetFormatPr defaultRowHeight="12.75"/>
  <cols>
    <col min="1" max="1" width="4.7109375" customWidth="1"/>
    <col min="2" max="2" width="4.7109375" style="21" customWidth="1"/>
    <col min="3" max="3" width="29.85546875" customWidth="1"/>
    <col min="4" max="4" width="5.42578125" customWidth="1"/>
    <col min="5" max="5" width="5.7109375" customWidth="1"/>
    <col min="6" max="6" width="12.140625" customWidth="1"/>
    <col min="7" max="7" width="3.28515625" customWidth="1"/>
    <col min="8" max="8" width="3" customWidth="1"/>
    <col min="9" max="9" width="6.5703125" customWidth="1"/>
    <col min="10" max="10" width="3.7109375" customWidth="1"/>
    <col min="11" max="11" width="5.140625" customWidth="1"/>
    <col min="12" max="12" width="8.85546875" customWidth="1"/>
    <col min="13" max="13" width="12.140625" customWidth="1"/>
    <col min="15" max="15" width="4.5703125" customWidth="1"/>
    <col min="16" max="16" width="6.85546875" customWidth="1"/>
    <col min="17" max="17" width="10.140625" customWidth="1"/>
  </cols>
  <sheetData>
    <row r="1" spans="1:17" ht="12.75" customHeight="1">
      <c r="A1" s="56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30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6" customHeight="1">
      <c r="B3" s="1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15.75">
      <c r="A4" s="55" t="s">
        <v>25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7" ht="6" customHeight="1">
      <c r="A5" s="28"/>
      <c r="B5" s="61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 ht="15.75">
      <c r="A6" s="55" t="s">
        <v>53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" ht="6" customHeight="1">
      <c r="A7" s="27"/>
      <c r="B7" s="20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s="18" customFormat="1">
      <c r="B8" s="24"/>
      <c r="C8" s="62"/>
      <c r="D8" s="63"/>
      <c r="E8" s="63"/>
      <c r="F8" s="63"/>
      <c r="G8" s="63"/>
      <c r="H8" s="63"/>
      <c r="I8" s="63"/>
      <c r="J8" s="63"/>
      <c r="K8" s="64"/>
      <c r="L8" s="65"/>
      <c r="M8" s="66" t="s">
        <v>21</v>
      </c>
      <c r="N8" s="66"/>
      <c r="O8" s="66"/>
      <c r="P8" s="67" t="s">
        <v>50</v>
      </c>
      <c r="Q8" s="67"/>
    </row>
    <row r="9" spans="1:17" s="18" customFormat="1" ht="6" customHeight="1">
      <c r="B9" s="24"/>
      <c r="C9" s="62"/>
      <c r="D9" s="63"/>
      <c r="E9" s="63"/>
      <c r="F9" s="63"/>
      <c r="G9" s="63"/>
      <c r="H9" s="63"/>
      <c r="I9" s="63"/>
      <c r="J9" s="63"/>
      <c r="K9" s="64"/>
      <c r="L9" s="65"/>
      <c r="M9" s="68"/>
      <c r="N9" s="69"/>
      <c r="O9" s="69"/>
      <c r="P9" s="64"/>
      <c r="Q9" s="64"/>
    </row>
    <row r="10" spans="1:17" s="18" customFormat="1">
      <c r="B10" s="24"/>
      <c r="C10" s="62"/>
      <c r="D10" s="63"/>
      <c r="E10" s="63"/>
      <c r="F10" s="63"/>
      <c r="G10" s="63"/>
      <c r="H10" s="63"/>
      <c r="I10" s="63"/>
      <c r="J10" s="63"/>
      <c r="K10" s="64"/>
      <c r="L10" s="65"/>
      <c r="M10" s="70" t="s">
        <v>49</v>
      </c>
      <c r="N10" s="70"/>
      <c r="O10" s="70"/>
      <c r="P10" s="71">
        <v>1.7361111111111112E-4</v>
      </c>
      <c r="Q10" s="71"/>
    </row>
    <row r="11" spans="1:17" ht="11.25" customHeight="1">
      <c r="L11" s="4"/>
      <c r="M11" s="4"/>
    </row>
    <row r="12" spans="1:17" ht="12.75" customHeight="1">
      <c r="A12" s="41" t="s">
        <v>12</v>
      </c>
      <c r="B12" s="42" t="s">
        <v>0</v>
      </c>
      <c r="C12" s="45" t="s">
        <v>1</v>
      </c>
      <c r="D12" s="46" t="s">
        <v>2</v>
      </c>
      <c r="E12" s="46" t="s">
        <v>9</v>
      </c>
      <c r="F12" s="45" t="s">
        <v>8</v>
      </c>
      <c r="G12" s="45" t="s">
        <v>16</v>
      </c>
      <c r="H12" s="45"/>
      <c r="I12" s="45"/>
      <c r="J12" s="45"/>
      <c r="K12" s="42" t="s">
        <v>6</v>
      </c>
      <c r="L12" s="52" t="s">
        <v>3</v>
      </c>
      <c r="M12" s="48" t="s">
        <v>48</v>
      </c>
      <c r="N12" s="45" t="s">
        <v>4</v>
      </c>
      <c r="O12" s="42" t="s">
        <v>5</v>
      </c>
      <c r="P12" s="46" t="s">
        <v>51</v>
      </c>
      <c r="Q12" s="46" t="s">
        <v>14</v>
      </c>
    </row>
    <row r="13" spans="1:17" ht="12.75" customHeight="1">
      <c r="A13" s="41"/>
      <c r="B13" s="43"/>
      <c r="C13" s="45"/>
      <c r="D13" s="46"/>
      <c r="E13" s="46"/>
      <c r="F13" s="45"/>
      <c r="G13" s="46" t="s">
        <v>18</v>
      </c>
      <c r="H13" s="49" t="s">
        <v>7</v>
      </c>
      <c r="I13" s="46" t="s">
        <v>55</v>
      </c>
      <c r="J13" s="42" t="s">
        <v>20</v>
      </c>
      <c r="K13" s="43"/>
      <c r="L13" s="53"/>
      <c r="M13" s="48"/>
      <c r="N13" s="45"/>
      <c r="O13" s="43"/>
      <c r="P13" s="46"/>
      <c r="Q13" s="46"/>
    </row>
    <row r="14" spans="1:17" ht="48" customHeight="1">
      <c r="A14" s="41"/>
      <c r="B14" s="44"/>
      <c r="C14" s="45"/>
      <c r="D14" s="46"/>
      <c r="E14" s="46"/>
      <c r="F14" s="45"/>
      <c r="G14" s="46"/>
      <c r="H14" s="49"/>
      <c r="I14" s="46"/>
      <c r="J14" s="44"/>
      <c r="K14" s="44"/>
      <c r="L14" s="54"/>
      <c r="M14" s="48"/>
      <c r="N14" s="45"/>
      <c r="O14" s="44"/>
      <c r="P14" s="46"/>
      <c r="Q14" s="46"/>
    </row>
    <row r="15" spans="1:17" s="32" customFormat="1" ht="12.75" customHeight="1">
      <c r="A15" s="11">
        <v>1</v>
      </c>
      <c r="B15" s="25">
        <v>1</v>
      </c>
      <c r="C15" s="36" t="s">
        <v>54</v>
      </c>
      <c r="D15" s="34" t="s">
        <v>15</v>
      </c>
      <c r="E15" s="13">
        <f>IF(D15="МС",100,IF(D15="КМС",30,IF(OR(D15="1",D15="I"),10,IF(OR(D15="2",D15="II"),3,IF(OR(D15="3",D15="III"),1,IF(D15="1ю",1,IF(D15="2ю",0.3,IF(D15="3ю",0.1,IF(D15="б/р",0)))))))))</f>
        <v>0</v>
      </c>
      <c r="F15" s="35" t="s">
        <v>37</v>
      </c>
      <c r="G15" s="13">
        <v>3</v>
      </c>
      <c r="H15" s="13"/>
      <c r="I15" s="13"/>
      <c r="J15" s="13"/>
      <c r="K15" s="13">
        <f>SUM(G15:J15)</f>
        <v>3</v>
      </c>
      <c r="L15" s="14">
        <v>1.0694444444444444E-2</v>
      </c>
      <c r="M15" s="14">
        <f>K15*$P$10</f>
        <v>5.2083333333333333E-4</v>
      </c>
      <c r="N15" s="31">
        <f t="shared" ref="N15" si="0">L15+M15</f>
        <v>1.1215277777777777E-2</v>
      </c>
      <c r="O15" s="12">
        <v>1</v>
      </c>
      <c r="P15" s="15">
        <f>N15/$D$28</f>
        <v>1</v>
      </c>
      <c r="Q15" s="13"/>
    </row>
    <row r="16" spans="1:17" s="32" customFormat="1" ht="12.75" customHeight="1">
      <c r="A16" s="11">
        <v>2</v>
      </c>
      <c r="B16" s="25">
        <v>2</v>
      </c>
      <c r="C16" s="33"/>
      <c r="D16" s="34"/>
      <c r="E16" s="13"/>
      <c r="F16" s="35"/>
      <c r="G16" s="13"/>
      <c r="H16" s="13"/>
      <c r="I16" s="13"/>
      <c r="J16" s="13"/>
      <c r="K16" s="13"/>
      <c r="L16" s="57"/>
      <c r="M16" s="57"/>
      <c r="N16" s="57"/>
      <c r="O16" s="57"/>
      <c r="P16" s="57"/>
      <c r="Q16" s="57"/>
    </row>
    <row r="17" spans="1:17" s="32" customFormat="1" ht="12.75" customHeight="1">
      <c r="A17" s="11">
        <v>3</v>
      </c>
      <c r="B17" s="25">
        <v>3</v>
      </c>
      <c r="C17" s="36"/>
      <c r="D17" s="34"/>
      <c r="E17" s="13"/>
      <c r="F17" s="35"/>
      <c r="G17" s="13"/>
      <c r="H17" s="13"/>
      <c r="I17" s="13"/>
      <c r="J17" s="13"/>
      <c r="K17" s="13"/>
      <c r="L17" s="14"/>
      <c r="M17" s="14"/>
      <c r="N17" s="31"/>
      <c r="O17" s="12"/>
      <c r="P17" s="15"/>
      <c r="Q17" s="13"/>
    </row>
    <row r="18" spans="1:17" s="32" customFormat="1" ht="12.75" customHeight="1">
      <c r="A18" s="11">
        <v>4</v>
      </c>
      <c r="B18" s="25">
        <v>4</v>
      </c>
      <c r="C18" s="33"/>
      <c r="D18" s="34"/>
      <c r="E18" s="13"/>
      <c r="F18" s="35"/>
      <c r="G18" s="13"/>
      <c r="H18" s="13"/>
      <c r="I18" s="13"/>
      <c r="J18" s="13"/>
      <c r="K18" s="13"/>
      <c r="L18" s="57"/>
      <c r="M18" s="57"/>
      <c r="N18" s="57"/>
      <c r="O18" s="57"/>
      <c r="P18" s="57"/>
      <c r="Q18" s="57"/>
    </row>
    <row r="19" spans="1:17" s="32" customFormat="1" ht="12.75" customHeight="1">
      <c r="A19" s="11">
        <v>5</v>
      </c>
      <c r="B19" s="25">
        <v>5</v>
      </c>
      <c r="C19" s="36"/>
      <c r="D19" s="34"/>
      <c r="E19" s="13"/>
      <c r="F19" s="35"/>
      <c r="G19" s="13"/>
      <c r="H19" s="13"/>
      <c r="I19" s="13"/>
      <c r="J19" s="13"/>
      <c r="K19" s="13"/>
      <c r="L19" s="57"/>
      <c r="M19" s="57"/>
      <c r="N19" s="57"/>
      <c r="O19" s="57"/>
      <c r="P19" s="57"/>
      <c r="Q19" s="57"/>
    </row>
    <row r="20" spans="1:17" s="32" customFormat="1" ht="12.75" customHeight="1">
      <c r="A20" s="11">
        <v>6</v>
      </c>
      <c r="B20" s="25">
        <v>6</v>
      </c>
      <c r="C20" s="33"/>
      <c r="D20" s="34"/>
      <c r="E20" s="13"/>
      <c r="F20" s="35"/>
      <c r="G20" s="13"/>
      <c r="H20" s="13"/>
      <c r="I20" s="13"/>
      <c r="J20" s="13"/>
      <c r="K20" s="13"/>
      <c r="L20" s="57"/>
      <c r="M20" s="57"/>
      <c r="N20" s="57"/>
      <c r="O20" s="57"/>
      <c r="P20" s="57"/>
      <c r="Q20" s="57"/>
    </row>
    <row r="21" spans="1:17" s="32" customFormat="1" ht="12.75" customHeight="1">
      <c r="A21" s="11">
        <v>7</v>
      </c>
      <c r="B21" s="25">
        <v>7</v>
      </c>
      <c r="C21" s="36"/>
      <c r="D21" s="34"/>
      <c r="E21" s="13"/>
      <c r="F21" s="35"/>
      <c r="G21" s="13"/>
      <c r="H21" s="13"/>
      <c r="I21" s="13"/>
      <c r="J21" s="13"/>
      <c r="K21" s="13"/>
      <c r="L21" s="57"/>
      <c r="M21" s="57"/>
      <c r="N21" s="57"/>
      <c r="O21" s="57"/>
      <c r="P21" s="57"/>
      <c r="Q21" s="57"/>
    </row>
    <row r="22" spans="1:17" s="32" customFormat="1" ht="12.75" customHeight="1">
      <c r="A22" s="11">
        <v>8</v>
      </c>
      <c r="B22" s="13">
        <v>8</v>
      </c>
      <c r="C22" s="33"/>
      <c r="D22" s="13"/>
      <c r="E22" s="13"/>
      <c r="F22" s="35"/>
      <c r="G22" s="13"/>
      <c r="H22" s="13"/>
      <c r="I22" s="13"/>
      <c r="J22" s="13"/>
      <c r="K22" s="13"/>
      <c r="L22" s="57"/>
      <c r="M22" s="57"/>
      <c r="N22" s="57"/>
      <c r="O22" s="57"/>
      <c r="P22" s="57"/>
      <c r="Q22" s="57"/>
    </row>
    <row r="23" spans="1:17" s="32" customFormat="1" ht="12.75" customHeight="1">
      <c r="A23" s="11">
        <v>9</v>
      </c>
      <c r="B23" s="25">
        <v>9</v>
      </c>
      <c r="C23" s="37"/>
      <c r="D23" s="34"/>
      <c r="E23" s="13"/>
      <c r="F23" s="35"/>
      <c r="G23" s="13"/>
      <c r="H23" s="13"/>
      <c r="I23" s="13"/>
      <c r="J23" s="13"/>
      <c r="K23" s="13"/>
      <c r="L23" s="57"/>
      <c r="M23" s="57"/>
      <c r="N23" s="57"/>
      <c r="O23" s="57"/>
      <c r="P23" s="57"/>
      <c r="Q23" s="57"/>
    </row>
    <row r="24" spans="1:17" s="32" customFormat="1" ht="12.75" customHeight="1">
      <c r="A24" s="11">
        <v>10</v>
      </c>
      <c r="B24" s="13">
        <v>10</v>
      </c>
      <c r="C24" s="33"/>
      <c r="D24" s="13"/>
      <c r="E24" s="13"/>
      <c r="F24" s="35"/>
      <c r="G24" s="13"/>
      <c r="H24" s="13"/>
      <c r="I24" s="13"/>
      <c r="J24" s="13"/>
      <c r="K24" s="13"/>
      <c r="L24" s="57"/>
      <c r="M24" s="57"/>
      <c r="N24" s="57"/>
      <c r="O24" s="57"/>
      <c r="P24" s="57"/>
      <c r="Q24" s="57"/>
    </row>
    <row r="25" spans="1:17">
      <c r="A25" s="1"/>
      <c r="B25" s="22"/>
      <c r="C25" s="17"/>
      <c r="D25" s="17"/>
      <c r="E25" s="17"/>
      <c r="F25" s="17"/>
      <c r="G25" s="17"/>
      <c r="H25" s="17"/>
      <c r="I25" s="17"/>
      <c r="J25" s="17"/>
      <c r="K25" s="17"/>
      <c r="L25" s="5"/>
      <c r="M25" s="5"/>
      <c r="N25" s="2"/>
      <c r="O25" s="17"/>
      <c r="P25" s="17"/>
      <c r="Q25" s="17"/>
    </row>
    <row r="26" spans="1:17" ht="25.5" customHeight="1">
      <c r="A26" s="1"/>
      <c r="B26" s="22"/>
      <c r="C26" s="74" t="s">
        <v>10</v>
      </c>
      <c r="D26" s="75">
        <f>SUM(E15:E24)*3</f>
        <v>0</v>
      </c>
      <c r="E26" s="75"/>
      <c r="F26" s="17"/>
      <c r="G26" s="3"/>
      <c r="H26" s="3"/>
      <c r="I26" s="3"/>
      <c r="J26" s="3"/>
      <c r="K26" s="3"/>
      <c r="L26" s="50" t="s">
        <v>13</v>
      </c>
      <c r="M26" s="51"/>
      <c r="N26" s="2"/>
      <c r="O26" s="17"/>
      <c r="P26" s="17"/>
      <c r="Q26" s="17"/>
    </row>
    <row r="27" spans="1:17">
      <c r="A27" s="1"/>
      <c r="B27" s="22"/>
      <c r="C27" s="17"/>
      <c r="D27" s="17"/>
      <c r="E27" s="17"/>
      <c r="F27" s="17"/>
      <c r="G27" s="17"/>
      <c r="H27" s="17"/>
      <c r="I27" s="17"/>
      <c r="J27" s="17"/>
      <c r="K27" s="3"/>
      <c r="L27" s="30"/>
      <c r="M27" s="7"/>
      <c r="N27" s="2"/>
      <c r="O27" s="17"/>
      <c r="P27" s="17"/>
      <c r="Q27" s="17"/>
    </row>
    <row r="28" spans="1:17">
      <c r="A28" s="1"/>
      <c r="B28" s="22"/>
      <c r="C28" s="59" t="s">
        <v>11</v>
      </c>
      <c r="D28" s="60">
        <f>N15</f>
        <v>1.1215277777777777E-2</v>
      </c>
      <c r="E28" s="47"/>
      <c r="F28" s="17"/>
      <c r="G28" s="17"/>
      <c r="H28" s="17"/>
      <c r="I28" s="17"/>
      <c r="J28" s="17"/>
      <c r="K28" s="3"/>
      <c r="L28" s="30"/>
      <c r="M28" s="7"/>
      <c r="N28" s="2"/>
      <c r="O28" s="17"/>
      <c r="P28" s="17"/>
      <c r="Q28" s="17"/>
    </row>
    <row r="29" spans="1:17">
      <c r="A29" s="1"/>
      <c r="B29" s="22"/>
      <c r="C29" s="17"/>
      <c r="D29" s="17"/>
      <c r="E29" s="17"/>
      <c r="F29" s="17"/>
      <c r="G29" s="17"/>
      <c r="H29" s="17"/>
      <c r="I29" s="17"/>
      <c r="J29" s="17"/>
      <c r="K29" s="3"/>
      <c r="L29" s="30"/>
      <c r="M29" s="7"/>
      <c r="N29" s="2"/>
      <c r="O29" s="17"/>
      <c r="P29" s="17"/>
      <c r="Q29" s="17"/>
    </row>
    <row r="30" spans="1:17" ht="13.5" customHeight="1">
      <c r="A30" s="1"/>
      <c r="B30" s="22"/>
      <c r="C30" s="8" t="s">
        <v>17</v>
      </c>
      <c r="D30" s="17"/>
      <c r="E30" s="17"/>
      <c r="F30" s="17"/>
      <c r="G30" s="17"/>
      <c r="H30" s="17"/>
      <c r="I30" s="17"/>
      <c r="J30" s="17"/>
      <c r="K30" s="3"/>
      <c r="L30" s="30"/>
      <c r="M30" s="7"/>
      <c r="N30" s="2"/>
      <c r="O30" s="17"/>
      <c r="P30" s="17"/>
      <c r="Q30" s="17"/>
    </row>
    <row r="31" spans="1:17">
      <c r="A31" s="1"/>
      <c r="B31" s="22"/>
      <c r="C31" s="17"/>
      <c r="D31" s="17"/>
      <c r="E31" s="17"/>
      <c r="F31" s="17"/>
      <c r="G31" s="17"/>
      <c r="H31" s="17"/>
      <c r="I31" s="17"/>
      <c r="J31" s="17"/>
      <c r="K31" s="17"/>
      <c r="L31" s="5"/>
      <c r="M31" s="5"/>
      <c r="N31" s="2"/>
      <c r="O31" s="17"/>
      <c r="P31" s="17"/>
      <c r="Q31" s="17"/>
    </row>
    <row r="32" spans="1:17" ht="12.75" customHeight="1">
      <c r="A32" s="1"/>
      <c r="C32" s="3" t="s">
        <v>19</v>
      </c>
      <c r="D32" s="58"/>
      <c r="E32" s="58"/>
      <c r="F32" s="58"/>
      <c r="G32" s="58"/>
      <c r="H32" s="58"/>
      <c r="I32" s="58"/>
      <c r="J32" s="58"/>
      <c r="K32" s="58"/>
      <c r="L32" s="58"/>
      <c r="M32" s="2"/>
      <c r="N32" s="2"/>
      <c r="O32" s="17"/>
      <c r="P32" s="73" t="s">
        <v>57</v>
      </c>
      <c r="Q32" s="73"/>
    </row>
    <row r="33" spans="1:17">
      <c r="A33" s="1"/>
      <c r="B33" s="23"/>
      <c r="C33" s="72"/>
      <c r="D33" s="26"/>
      <c r="E33" s="26"/>
      <c r="F33" s="26"/>
      <c r="G33" s="26"/>
      <c r="H33" s="26"/>
      <c r="I33" s="26"/>
      <c r="J33" s="26"/>
      <c r="K33" s="26"/>
      <c r="L33" s="6"/>
      <c r="M33" s="2"/>
      <c r="N33" s="2"/>
      <c r="O33" s="17"/>
      <c r="P33" s="17"/>
      <c r="Q33" s="17"/>
    </row>
    <row r="34" spans="1:17">
      <c r="A34" s="1"/>
      <c r="B34" s="22"/>
      <c r="C34" s="3" t="s">
        <v>56</v>
      </c>
      <c r="D34" s="17"/>
      <c r="E34" s="17"/>
      <c r="F34" s="17"/>
      <c r="G34" s="17"/>
      <c r="H34" s="17"/>
      <c r="I34" s="17"/>
      <c r="J34" s="17"/>
      <c r="K34" s="17"/>
      <c r="L34" s="5"/>
      <c r="M34" s="2"/>
      <c r="N34" s="2"/>
      <c r="O34" s="17"/>
      <c r="P34" s="73" t="s">
        <v>58</v>
      </c>
      <c r="Q34" s="73"/>
    </row>
    <row r="35" spans="1:17" ht="12.75" customHeight="1">
      <c r="A35" s="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2"/>
      <c r="O35" s="17"/>
      <c r="P35" s="17"/>
      <c r="Q35" s="17"/>
    </row>
    <row r="36" spans="1:17">
      <c r="A36" s="18"/>
      <c r="B36" s="24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7">
      <c r="A37" s="18"/>
      <c r="B37" s="24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7">
      <c r="A38" s="18"/>
      <c r="B38" s="24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7">
      <c r="A39" s="18"/>
      <c r="B39" s="2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7">
      <c r="A40" s="18"/>
      <c r="B40" s="2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7">
      <c r="A41" s="18"/>
      <c r="B41" s="2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</sheetData>
  <mergeCells count="30">
    <mergeCell ref="P32:Q32"/>
    <mergeCell ref="P34:Q34"/>
    <mergeCell ref="D26:E26"/>
    <mergeCell ref="A1:Q2"/>
    <mergeCell ref="L26:M26"/>
    <mergeCell ref="D28:E28"/>
    <mergeCell ref="P12:P14"/>
    <mergeCell ref="Q12:Q14"/>
    <mergeCell ref="G13:G14"/>
    <mergeCell ref="H13:H14"/>
    <mergeCell ref="I13:I14"/>
    <mergeCell ref="J13:J14"/>
    <mergeCell ref="G12:J12"/>
    <mergeCell ref="K12:K14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A4:Q4"/>
    <mergeCell ref="A6:Q6"/>
    <mergeCell ref="M8:O8"/>
    <mergeCell ref="P8:Q8"/>
    <mergeCell ref="M10:O10"/>
    <mergeCell ref="P10:Q10"/>
  </mergeCells>
  <hyperlinks>
    <hyperlink ref="C30" r:id="rId1"/>
  </hyperlinks>
  <pageMargins left="0.39370078740157483" right="0.39370078740157483" top="0.78740157480314965" bottom="0.78740157480314965" header="0" footer="0"/>
  <pageSetup paperSize="9" orientation="landscape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1"/>
  <sheetViews>
    <sheetView zoomScale="90" zoomScaleNormal="90" workbookViewId="0">
      <selection activeCell="D40" sqref="D40"/>
    </sheetView>
  </sheetViews>
  <sheetFormatPr defaultRowHeight="12.75"/>
  <cols>
    <col min="1" max="1" width="4.7109375" customWidth="1"/>
    <col min="2" max="2" width="4.7109375" style="21" customWidth="1"/>
    <col min="3" max="3" width="20.5703125" customWidth="1"/>
    <col min="4" max="4" width="5.42578125" customWidth="1"/>
    <col min="5" max="5" width="5.7109375" customWidth="1"/>
    <col min="6" max="6" width="15.5703125" customWidth="1"/>
    <col min="7" max="7" width="3.28515625" customWidth="1"/>
    <col min="8" max="8" width="3" customWidth="1"/>
    <col min="9" max="9" width="6.5703125" customWidth="1"/>
    <col min="10" max="10" width="10" customWidth="1"/>
    <col min="11" max="12" width="3.7109375" customWidth="1"/>
    <col min="13" max="13" width="5.140625" customWidth="1"/>
    <col min="14" max="14" width="8.85546875" customWidth="1"/>
    <col min="15" max="15" width="12.140625" customWidth="1"/>
    <col min="17" max="17" width="4.5703125" customWidth="1"/>
    <col min="18" max="18" width="6.85546875" customWidth="1"/>
    <col min="19" max="19" width="7" customWidth="1"/>
  </cols>
  <sheetData>
    <row r="1" spans="1:19" ht="12.75" customHeight="1">
      <c r="A1" s="56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30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6" customHeight="1">
      <c r="B3" s="1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5.75">
      <c r="A4" s="55" t="s">
        <v>22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 ht="6" customHeight="1">
      <c r="A5" s="28"/>
      <c r="B5" s="61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19" ht="15.75">
      <c r="A6" s="55" t="s">
        <v>24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</row>
    <row r="7" spans="1:19" ht="6" customHeight="1">
      <c r="A7" s="27"/>
      <c r="B7" s="20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1:19" s="18" customFormat="1">
      <c r="B8" s="24"/>
      <c r="C8" s="62"/>
      <c r="D8" s="63"/>
      <c r="E8" s="63"/>
      <c r="F8" s="63"/>
      <c r="G8" s="63"/>
      <c r="H8" s="63"/>
      <c r="I8" s="63"/>
      <c r="J8" s="63"/>
      <c r="K8" s="63"/>
      <c r="L8" s="63"/>
      <c r="M8" s="64"/>
      <c r="N8" s="65"/>
      <c r="O8" s="67" t="s">
        <v>21</v>
      </c>
      <c r="P8" s="67"/>
      <c r="Q8" s="67"/>
      <c r="R8" s="67" t="s">
        <v>50</v>
      </c>
      <c r="S8" s="67"/>
    </row>
    <row r="9" spans="1:19" s="18" customFormat="1" ht="6" customHeight="1">
      <c r="B9" s="24"/>
      <c r="C9" s="62"/>
      <c r="D9" s="63"/>
      <c r="E9" s="63"/>
      <c r="F9" s="63"/>
      <c r="G9" s="63"/>
      <c r="H9" s="63"/>
      <c r="I9" s="63"/>
      <c r="J9" s="63"/>
      <c r="K9" s="63"/>
      <c r="L9" s="63"/>
      <c r="M9" s="64"/>
      <c r="N9" s="65"/>
      <c r="O9" s="68"/>
      <c r="P9" s="69"/>
      <c r="Q9" s="69"/>
      <c r="R9" s="64"/>
      <c r="S9" s="64"/>
    </row>
    <row r="10" spans="1:19" s="18" customFormat="1">
      <c r="B10" s="24"/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4"/>
      <c r="N10" s="65"/>
      <c r="O10" s="71" t="s">
        <v>49</v>
      </c>
      <c r="P10" s="71"/>
      <c r="Q10" s="71"/>
      <c r="R10" s="71">
        <v>1.7361111111111112E-4</v>
      </c>
      <c r="S10" s="71"/>
    </row>
    <row r="11" spans="1:19" ht="11.25" customHeight="1">
      <c r="N11" s="4"/>
      <c r="O11" s="4"/>
    </row>
    <row r="12" spans="1:19" ht="12.75" customHeight="1">
      <c r="A12" s="41" t="s">
        <v>12</v>
      </c>
      <c r="B12" s="42" t="s">
        <v>0</v>
      </c>
      <c r="C12" s="45" t="s">
        <v>1</v>
      </c>
      <c r="D12" s="46" t="s">
        <v>2</v>
      </c>
      <c r="E12" s="46" t="s">
        <v>9</v>
      </c>
      <c r="F12" s="45" t="s">
        <v>8</v>
      </c>
      <c r="G12" s="45" t="s">
        <v>16</v>
      </c>
      <c r="H12" s="45"/>
      <c r="I12" s="45"/>
      <c r="J12" s="45"/>
      <c r="K12" s="45"/>
      <c r="L12" s="45"/>
      <c r="M12" s="42" t="s">
        <v>6</v>
      </c>
      <c r="N12" s="52" t="s">
        <v>3</v>
      </c>
      <c r="O12" s="48" t="s">
        <v>48</v>
      </c>
      <c r="P12" s="45" t="s">
        <v>4</v>
      </c>
      <c r="Q12" s="42" t="s">
        <v>5</v>
      </c>
      <c r="R12" s="46" t="s">
        <v>51</v>
      </c>
      <c r="S12" s="46" t="s">
        <v>14</v>
      </c>
    </row>
    <row r="13" spans="1:19" ht="12.75" customHeight="1">
      <c r="A13" s="41"/>
      <c r="B13" s="43"/>
      <c r="C13" s="45"/>
      <c r="D13" s="46"/>
      <c r="E13" s="46"/>
      <c r="F13" s="45"/>
      <c r="G13" s="46" t="s">
        <v>18</v>
      </c>
      <c r="H13" s="49" t="s">
        <v>7</v>
      </c>
      <c r="I13" s="46" t="s">
        <v>55</v>
      </c>
      <c r="J13" s="46" t="s">
        <v>59</v>
      </c>
      <c r="K13" s="46" t="s">
        <v>7</v>
      </c>
      <c r="L13" s="46" t="s">
        <v>20</v>
      </c>
      <c r="M13" s="43"/>
      <c r="N13" s="53"/>
      <c r="O13" s="48"/>
      <c r="P13" s="45"/>
      <c r="Q13" s="43"/>
      <c r="R13" s="46"/>
      <c r="S13" s="46"/>
    </row>
    <row r="14" spans="1:19" ht="48" customHeight="1">
      <c r="A14" s="41"/>
      <c r="B14" s="44"/>
      <c r="C14" s="45"/>
      <c r="D14" s="46"/>
      <c r="E14" s="46"/>
      <c r="F14" s="45"/>
      <c r="G14" s="46"/>
      <c r="H14" s="49"/>
      <c r="I14" s="46"/>
      <c r="J14" s="46"/>
      <c r="K14" s="46"/>
      <c r="L14" s="46"/>
      <c r="M14" s="44"/>
      <c r="N14" s="54"/>
      <c r="O14" s="48"/>
      <c r="P14" s="45"/>
      <c r="Q14" s="44"/>
      <c r="R14" s="46"/>
      <c r="S14" s="46"/>
    </row>
    <row r="15" spans="1:19" s="32" customFormat="1" ht="12.75" customHeight="1">
      <c r="A15" s="11">
        <v>1</v>
      </c>
      <c r="B15" s="25">
        <v>1</v>
      </c>
      <c r="C15" s="77" t="s">
        <v>61</v>
      </c>
      <c r="D15" s="34" t="s">
        <v>15</v>
      </c>
      <c r="E15" s="13">
        <f>IF(D15="МС",100,IF(D15="КМС",30,IF(OR(D15="1",D15="I"),10,IF(OR(D15="2",D15="II"),3,IF(OR(D15="3",D15="III"),1,IF(D15="1ю",1,IF(D15="2ю",0.3,IF(D15="3ю",0.1,IF(D15="б/р",0)))))))))</f>
        <v>0</v>
      </c>
      <c r="F15" s="35" t="s">
        <v>38</v>
      </c>
      <c r="G15" s="13">
        <v>3</v>
      </c>
      <c r="H15" s="13"/>
      <c r="I15" s="13"/>
      <c r="J15" s="13"/>
      <c r="K15" s="13"/>
      <c r="L15" s="13"/>
      <c r="M15" s="13">
        <f>SUM(G15:J15)</f>
        <v>3</v>
      </c>
      <c r="N15" s="29">
        <v>7.6851851851851847E-3</v>
      </c>
      <c r="O15" s="14">
        <f>M15*$R$10</f>
        <v>5.2083333333333333E-4</v>
      </c>
      <c r="P15" s="31">
        <f t="shared" ref="P15:P19" si="0">N15+O15</f>
        <v>8.2060185185185187E-3</v>
      </c>
      <c r="Q15" s="10">
        <v>3</v>
      </c>
      <c r="R15" s="15">
        <f>P15/$D$28</f>
        <v>3.2227272727272731</v>
      </c>
      <c r="S15" s="13"/>
    </row>
    <row r="16" spans="1:19" s="32" customFormat="1" ht="12.75" customHeight="1">
      <c r="A16" s="11">
        <v>2</v>
      </c>
      <c r="B16" s="25">
        <v>2</v>
      </c>
      <c r="C16" s="78" t="s">
        <v>62</v>
      </c>
      <c r="D16" s="34" t="s">
        <v>15</v>
      </c>
      <c r="E16" s="13">
        <f t="shared" ref="E16:E19" si="1">IF(D16="МС",100,IF(D16="КМС",30,IF(OR(D16="1",D16="I"),10,IF(OR(D16="2",D16="II"),3,IF(OR(D16="3",D16="III"),1,IF(D16="1ю",1,IF(D16="2ю",0.3,IF(D16="3ю",0.1,IF(D16="б/р",0)))))))))</f>
        <v>0</v>
      </c>
      <c r="F16" s="35" t="s">
        <v>39</v>
      </c>
      <c r="G16" s="13"/>
      <c r="H16" s="13"/>
      <c r="I16" s="13"/>
      <c r="J16" s="13"/>
      <c r="K16" s="13"/>
      <c r="L16" s="13"/>
      <c r="M16" s="13">
        <f t="shared" ref="M16:M18" si="2">SUM(G16:J16)</f>
        <v>0</v>
      </c>
      <c r="N16" s="14">
        <v>4.409722222222222E-3</v>
      </c>
      <c r="O16" s="14">
        <f>M16*$R$10</f>
        <v>0</v>
      </c>
      <c r="P16" s="31">
        <f t="shared" si="0"/>
        <v>4.409722222222222E-3</v>
      </c>
      <c r="Q16" s="10">
        <v>2</v>
      </c>
      <c r="R16" s="15">
        <f>P16/$D$28</f>
        <v>1.7318181818181819</v>
      </c>
      <c r="S16" s="57"/>
    </row>
    <row r="17" spans="1:19" s="32" customFormat="1" ht="12.75" customHeight="1">
      <c r="A17" s="11">
        <v>3</v>
      </c>
      <c r="B17" s="25">
        <v>3</v>
      </c>
      <c r="C17" s="79" t="s">
        <v>63</v>
      </c>
      <c r="D17" s="34" t="s">
        <v>15</v>
      </c>
      <c r="E17" s="13">
        <f t="shared" si="1"/>
        <v>0</v>
      </c>
      <c r="F17" s="35" t="s">
        <v>40</v>
      </c>
      <c r="G17" s="13"/>
      <c r="H17" s="13"/>
      <c r="I17" s="13"/>
      <c r="J17" s="13"/>
      <c r="K17" s="13"/>
      <c r="L17" s="13"/>
      <c r="M17" s="13">
        <f t="shared" si="2"/>
        <v>0</v>
      </c>
      <c r="N17" s="38" t="s">
        <v>47</v>
      </c>
      <c r="O17" s="39"/>
      <c r="P17" s="39"/>
      <c r="Q17" s="39"/>
      <c r="R17" s="39"/>
      <c r="S17" s="40"/>
    </row>
    <row r="18" spans="1:19" s="32" customFormat="1" ht="12.75" customHeight="1">
      <c r="A18" s="11">
        <v>4</v>
      </c>
      <c r="B18" s="25">
        <v>4</v>
      </c>
      <c r="C18" s="78" t="s">
        <v>64</v>
      </c>
      <c r="D18" s="34" t="s">
        <v>15</v>
      </c>
      <c r="E18" s="13">
        <f t="shared" si="1"/>
        <v>0</v>
      </c>
      <c r="F18" s="35" t="s">
        <v>39</v>
      </c>
      <c r="G18" s="13"/>
      <c r="H18" s="13"/>
      <c r="I18" s="13"/>
      <c r="J18" s="13">
        <v>1</v>
      </c>
      <c r="K18" s="13"/>
      <c r="L18" s="13"/>
      <c r="M18" s="13">
        <f t="shared" si="2"/>
        <v>1</v>
      </c>
      <c r="N18" s="29">
        <v>2.3726851851851851E-3</v>
      </c>
      <c r="O18" s="14">
        <f t="shared" ref="O16:O19" si="3">M18*$R$10</f>
        <v>1.7361111111111112E-4</v>
      </c>
      <c r="P18" s="31">
        <f t="shared" si="0"/>
        <v>2.5462962962962961E-3</v>
      </c>
      <c r="Q18" s="10">
        <v>1</v>
      </c>
      <c r="R18" s="15">
        <f>P18/$D$28</f>
        <v>1</v>
      </c>
      <c r="S18" s="57"/>
    </row>
    <row r="19" spans="1:19" s="32" customFormat="1" ht="12.75" customHeight="1">
      <c r="A19" s="11">
        <v>5</v>
      </c>
      <c r="B19" s="25">
        <v>5</v>
      </c>
      <c r="C19" s="79" t="s">
        <v>65</v>
      </c>
      <c r="D19" s="34" t="s">
        <v>15</v>
      </c>
      <c r="E19" s="13">
        <f t="shared" si="1"/>
        <v>0</v>
      </c>
      <c r="F19" s="35" t="s">
        <v>40</v>
      </c>
      <c r="G19" s="13"/>
      <c r="H19" s="13"/>
      <c r="I19" s="13"/>
      <c r="J19" s="13"/>
      <c r="K19" s="13"/>
      <c r="L19" s="13"/>
      <c r="M19" s="13"/>
      <c r="N19" s="38" t="s">
        <v>47</v>
      </c>
      <c r="O19" s="39"/>
      <c r="P19" s="39"/>
      <c r="Q19" s="39"/>
      <c r="R19" s="39"/>
      <c r="S19" s="40"/>
    </row>
    <row r="20" spans="1:19" s="32" customFormat="1" ht="12.75" customHeight="1">
      <c r="A20" s="11">
        <v>6</v>
      </c>
      <c r="B20" s="25">
        <v>6</v>
      </c>
      <c r="C20" s="33"/>
      <c r="D20" s="34"/>
      <c r="E20" s="13"/>
      <c r="F20" s="35"/>
      <c r="G20" s="13"/>
      <c r="H20" s="13"/>
      <c r="I20" s="13"/>
      <c r="J20" s="13"/>
      <c r="K20" s="13"/>
      <c r="L20" s="13"/>
      <c r="M20" s="13"/>
      <c r="N20" s="57"/>
      <c r="O20" s="57"/>
      <c r="P20" s="57"/>
      <c r="Q20" s="57"/>
      <c r="R20" s="57"/>
      <c r="S20" s="57"/>
    </row>
    <row r="21" spans="1:19" s="32" customFormat="1" ht="12.75" customHeight="1">
      <c r="A21" s="11">
        <v>7</v>
      </c>
      <c r="B21" s="25">
        <v>7</v>
      </c>
      <c r="C21" s="36"/>
      <c r="D21" s="34"/>
      <c r="E21" s="13"/>
      <c r="F21" s="35"/>
      <c r="G21" s="13"/>
      <c r="H21" s="13"/>
      <c r="I21" s="13"/>
      <c r="J21" s="13"/>
      <c r="K21" s="13"/>
      <c r="L21" s="13"/>
      <c r="M21" s="13"/>
      <c r="N21" s="57"/>
      <c r="O21" s="57"/>
      <c r="P21" s="57"/>
      <c r="Q21" s="57"/>
      <c r="R21" s="57"/>
      <c r="S21" s="57"/>
    </row>
    <row r="22" spans="1:19" s="32" customFormat="1" ht="12.75" customHeight="1">
      <c r="A22" s="11">
        <v>8</v>
      </c>
      <c r="B22" s="13">
        <v>8</v>
      </c>
      <c r="C22" s="33"/>
      <c r="D22" s="13"/>
      <c r="E22" s="13"/>
      <c r="F22" s="35"/>
      <c r="G22" s="13"/>
      <c r="H22" s="13"/>
      <c r="I22" s="13"/>
      <c r="J22" s="13"/>
      <c r="K22" s="13"/>
      <c r="L22" s="13"/>
      <c r="M22" s="13"/>
      <c r="N22" s="57"/>
      <c r="O22" s="57"/>
      <c r="P22" s="57"/>
      <c r="Q22" s="57"/>
      <c r="R22" s="57"/>
      <c r="S22" s="57"/>
    </row>
    <row r="23" spans="1:19" s="32" customFormat="1" ht="12.75" customHeight="1">
      <c r="A23" s="11">
        <v>9</v>
      </c>
      <c r="B23" s="25">
        <v>9</v>
      </c>
      <c r="C23" s="37"/>
      <c r="D23" s="34"/>
      <c r="E23" s="13"/>
      <c r="F23" s="35"/>
      <c r="G23" s="13"/>
      <c r="H23" s="13"/>
      <c r="I23" s="13"/>
      <c r="J23" s="13"/>
      <c r="K23" s="13"/>
      <c r="L23" s="13"/>
      <c r="M23" s="13"/>
      <c r="N23" s="57"/>
      <c r="O23" s="57"/>
      <c r="P23" s="57"/>
      <c r="Q23" s="57"/>
      <c r="R23" s="57"/>
      <c r="S23" s="57"/>
    </row>
    <row r="24" spans="1:19" s="32" customFormat="1" ht="12.75" customHeight="1">
      <c r="A24" s="11">
        <v>10</v>
      </c>
      <c r="B24" s="13">
        <v>10</v>
      </c>
      <c r="C24" s="33"/>
      <c r="D24" s="13"/>
      <c r="E24" s="13"/>
      <c r="F24" s="35"/>
      <c r="G24" s="13"/>
      <c r="H24" s="13"/>
      <c r="I24" s="13"/>
      <c r="J24" s="13"/>
      <c r="K24" s="13"/>
      <c r="L24" s="13"/>
      <c r="M24" s="13"/>
      <c r="N24" s="57"/>
      <c r="O24" s="57"/>
      <c r="P24" s="57"/>
      <c r="Q24" s="57"/>
      <c r="R24" s="57"/>
      <c r="S24" s="57"/>
    </row>
    <row r="25" spans="1:19">
      <c r="A25" s="1"/>
      <c r="B25" s="2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5"/>
      <c r="O25" s="5"/>
      <c r="P25" s="2"/>
      <c r="Q25" s="17"/>
      <c r="R25" s="17"/>
      <c r="S25" s="17"/>
    </row>
    <row r="26" spans="1:19" ht="25.5" customHeight="1">
      <c r="A26" s="1"/>
      <c r="B26" s="22"/>
      <c r="C26" s="74" t="s">
        <v>10</v>
      </c>
      <c r="D26" s="75">
        <f>SUM(E15:E24)*3</f>
        <v>0</v>
      </c>
      <c r="E26" s="75"/>
      <c r="F26" s="17"/>
      <c r="G26" s="3"/>
      <c r="H26" s="3"/>
      <c r="I26" s="3"/>
      <c r="J26" s="3"/>
      <c r="K26" s="3"/>
      <c r="L26" s="3"/>
      <c r="M26" s="3"/>
      <c r="N26" s="50" t="s">
        <v>13</v>
      </c>
      <c r="O26" s="51"/>
      <c r="P26" s="2"/>
      <c r="Q26" s="17"/>
      <c r="R26" s="17"/>
      <c r="S26" s="17"/>
    </row>
    <row r="27" spans="1:19">
      <c r="A27" s="1"/>
      <c r="B27" s="2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3"/>
      <c r="N27" s="30"/>
      <c r="O27" s="7"/>
      <c r="P27" s="2"/>
      <c r="Q27" s="17"/>
      <c r="R27" s="17"/>
      <c r="S27" s="17"/>
    </row>
    <row r="28" spans="1:19">
      <c r="A28" s="1"/>
      <c r="B28" s="22"/>
      <c r="C28" s="59" t="s">
        <v>11</v>
      </c>
      <c r="D28" s="60">
        <f>P18</f>
        <v>2.5462962962962961E-3</v>
      </c>
      <c r="E28" s="47"/>
      <c r="F28" s="17"/>
      <c r="G28" s="17"/>
      <c r="H28" s="17"/>
      <c r="I28" s="17"/>
      <c r="J28" s="17"/>
      <c r="K28" s="17"/>
      <c r="L28" s="17"/>
      <c r="M28" s="3"/>
      <c r="N28" s="30"/>
      <c r="O28" s="7"/>
      <c r="P28" s="2"/>
      <c r="Q28" s="17"/>
      <c r="R28" s="17"/>
      <c r="S28" s="17"/>
    </row>
    <row r="29" spans="1:19">
      <c r="A29" s="1"/>
      <c r="B29" s="2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3"/>
      <c r="N29" s="30"/>
      <c r="O29" s="7"/>
      <c r="P29" s="2"/>
      <c r="Q29" s="17"/>
      <c r="R29" s="17"/>
      <c r="S29" s="17"/>
    </row>
    <row r="30" spans="1:19" ht="13.5" customHeight="1">
      <c r="A30" s="1"/>
      <c r="B30" s="22"/>
      <c r="C30" s="8" t="s">
        <v>17</v>
      </c>
      <c r="D30" s="17"/>
      <c r="E30" s="17"/>
      <c r="F30" s="17"/>
      <c r="G30" s="17"/>
      <c r="H30" s="17"/>
      <c r="I30" s="17"/>
      <c r="J30" s="17"/>
      <c r="K30" s="17"/>
      <c r="L30" s="17"/>
      <c r="M30" s="3"/>
      <c r="N30" s="30"/>
      <c r="O30" s="7"/>
      <c r="P30" s="2"/>
      <c r="Q30" s="17"/>
      <c r="R30" s="17"/>
      <c r="S30" s="17"/>
    </row>
    <row r="31" spans="1:19">
      <c r="A31" s="1"/>
      <c r="B31" s="2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5"/>
      <c r="O31" s="5"/>
      <c r="P31" s="2"/>
      <c r="Q31" s="17"/>
      <c r="R31" s="17"/>
      <c r="S31" s="17"/>
    </row>
    <row r="32" spans="1:19" ht="12.75" customHeight="1">
      <c r="A32" s="1"/>
      <c r="C32" s="3" t="s">
        <v>19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2"/>
      <c r="P32" s="2"/>
      <c r="Q32" s="73" t="s">
        <v>57</v>
      </c>
      <c r="R32" s="73"/>
      <c r="S32" s="73"/>
    </row>
    <row r="33" spans="1:19">
      <c r="A33" s="1"/>
      <c r="B33" s="23"/>
      <c r="C33" s="72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6"/>
      <c r="O33" s="2"/>
      <c r="P33" s="2"/>
      <c r="Q33" s="17"/>
      <c r="R33" s="17"/>
      <c r="S33" s="17"/>
    </row>
    <row r="34" spans="1:19" ht="12.75" customHeight="1">
      <c r="A34" s="1"/>
      <c r="B34" s="22"/>
      <c r="C34" s="3" t="s">
        <v>56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5"/>
      <c r="O34" s="2"/>
      <c r="P34" s="2"/>
      <c r="Q34" s="73" t="s">
        <v>58</v>
      </c>
      <c r="R34" s="73"/>
      <c r="S34" s="73"/>
    </row>
    <row r="35" spans="1:19" ht="12.75" customHeight="1">
      <c r="A35" s="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2"/>
      <c r="Q35" s="17"/>
      <c r="R35" s="17"/>
      <c r="S35" s="17"/>
    </row>
    <row r="36" spans="1:19">
      <c r="A36" s="18"/>
      <c r="B36" s="24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1:19">
      <c r="A37" s="18"/>
      <c r="B37" s="24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9">
      <c r="A38" s="18"/>
      <c r="B38" s="24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9">
      <c r="A39" s="18"/>
      <c r="B39" s="2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19">
      <c r="A40" s="18"/>
      <c r="B40" s="2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9">
      <c r="A41" s="18"/>
      <c r="B41" s="2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</sheetData>
  <mergeCells count="34">
    <mergeCell ref="Q34:S34"/>
    <mergeCell ref="N17:S17"/>
    <mergeCell ref="N19:S19"/>
    <mergeCell ref="D26:E26"/>
    <mergeCell ref="N26:O26"/>
    <mergeCell ref="D28:E28"/>
    <mergeCell ref="G12:L12"/>
    <mergeCell ref="K13:K14"/>
    <mergeCell ref="L13:L14"/>
    <mergeCell ref="Q32:S32"/>
    <mergeCell ref="R12:R14"/>
    <mergeCell ref="S12:S14"/>
    <mergeCell ref="G13:G14"/>
    <mergeCell ref="H13:H14"/>
    <mergeCell ref="I13:I14"/>
    <mergeCell ref="J13:J14"/>
    <mergeCell ref="M12:M14"/>
    <mergeCell ref="N12:N14"/>
    <mergeCell ref="O12:O14"/>
    <mergeCell ref="P12:P14"/>
    <mergeCell ref="Q12:Q14"/>
    <mergeCell ref="A12:A14"/>
    <mergeCell ref="B12:B14"/>
    <mergeCell ref="C12:C14"/>
    <mergeCell ref="D12:D14"/>
    <mergeCell ref="E12:E14"/>
    <mergeCell ref="F12:F14"/>
    <mergeCell ref="A4:S4"/>
    <mergeCell ref="A6:S6"/>
    <mergeCell ref="O8:Q8"/>
    <mergeCell ref="R8:S8"/>
    <mergeCell ref="O10:Q10"/>
    <mergeCell ref="R10:S10"/>
    <mergeCell ref="A1:S2"/>
  </mergeCells>
  <hyperlinks>
    <hyperlink ref="C30" r:id="rId1"/>
  </hyperlinks>
  <pageMargins left="0.39370078740157483" right="0.39370078740157483" top="0.78740157480314965" bottom="0.78740157480314965" header="0.31496062992125984" footer="0.31496062992125984"/>
  <pageSetup paperSize="9" orientation="landscape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1"/>
  <sheetViews>
    <sheetView zoomScale="90" zoomScaleNormal="90" workbookViewId="0">
      <selection activeCell="D40" sqref="D40"/>
    </sheetView>
  </sheetViews>
  <sheetFormatPr defaultRowHeight="12.75"/>
  <cols>
    <col min="1" max="1" width="4.7109375" customWidth="1"/>
    <col min="2" max="2" width="4.7109375" style="21" customWidth="1"/>
    <col min="3" max="3" width="20.5703125" customWidth="1"/>
    <col min="4" max="4" width="5.42578125" customWidth="1"/>
    <col min="5" max="5" width="5.7109375" customWidth="1"/>
    <col min="6" max="6" width="15.5703125" customWidth="1"/>
    <col min="7" max="7" width="3.28515625" customWidth="1"/>
    <col min="8" max="8" width="3" customWidth="1"/>
    <col min="9" max="9" width="6.5703125" customWidth="1"/>
    <col min="10" max="10" width="10" customWidth="1"/>
    <col min="11" max="12" width="3.7109375" customWidth="1"/>
    <col min="13" max="13" width="5.140625" customWidth="1"/>
    <col min="14" max="14" width="8.85546875" customWidth="1"/>
    <col min="15" max="15" width="12.140625" customWidth="1"/>
    <col min="17" max="17" width="4.5703125" customWidth="1"/>
    <col min="18" max="18" width="6.85546875" customWidth="1"/>
    <col min="19" max="19" width="7" customWidth="1"/>
  </cols>
  <sheetData>
    <row r="1" spans="1:19" ht="12.75" customHeight="1">
      <c r="A1" s="56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30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6" customHeight="1">
      <c r="B3" s="1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5.75">
      <c r="A4" s="55" t="s">
        <v>22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 ht="6" customHeight="1">
      <c r="A5" s="28"/>
      <c r="B5" s="61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19" ht="15.75">
      <c r="A6" s="55" t="s">
        <v>23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</row>
    <row r="7" spans="1:19" ht="6" customHeight="1">
      <c r="A7" s="27"/>
      <c r="B7" s="20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1:19" s="18" customFormat="1">
      <c r="B8" s="24"/>
      <c r="C8" s="62"/>
      <c r="D8" s="63"/>
      <c r="E8" s="63"/>
      <c r="F8" s="63"/>
      <c r="G8" s="63"/>
      <c r="H8" s="63"/>
      <c r="I8" s="63"/>
      <c r="J8" s="63"/>
      <c r="K8" s="63"/>
      <c r="L8" s="63"/>
      <c r="M8" s="64"/>
      <c r="N8" s="65"/>
      <c r="O8" s="67" t="s">
        <v>21</v>
      </c>
      <c r="P8" s="67"/>
      <c r="Q8" s="67"/>
      <c r="R8" s="67" t="s">
        <v>50</v>
      </c>
      <c r="S8" s="67"/>
    </row>
    <row r="9" spans="1:19" s="18" customFormat="1" ht="6" customHeight="1">
      <c r="B9" s="24"/>
      <c r="C9" s="62"/>
      <c r="D9" s="63"/>
      <c r="E9" s="63"/>
      <c r="F9" s="63"/>
      <c r="G9" s="63"/>
      <c r="H9" s="63"/>
      <c r="I9" s="63"/>
      <c r="J9" s="63"/>
      <c r="K9" s="63"/>
      <c r="L9" s="63"/>
      <c r="M9" s="64"/>
      <c r="N9" s="65"/>
      <c r="O9" s="68"/>
      <c r="P9" s="69"/>
      <c r="Q9" s="69"/>
      <c r="R9" s="64"/>
      <c r="S9" s="64"/>
    </row>
    <row r="10" spans="1:19" s="18" customFormat="1">
      <c r="B10" s="24"/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4"/>
      <c r="N10" s="65"/>
      <c r="O10" s="71" t="s">
        <v>49</v>
      </c>
      <c r="P10" s="71"/>
      <c r="Q10" s="71"/>
      <c r="R10" s="71">
        <v>1.7361111111111112E-4</v>
      </c>
      <c r="S10" s="71"/>
    </row>
    <row r="11" spans="1:19" ht="11.25" customHeight="1">
      <c r="N11" s="4"/>
      <c r="O11" s="4"/>
    </row>
    <row r="12" spans="1:19" ht="12.75" customHeight="1">
      <c r="A12" s="41" t="s">
        <v>12</v>
      </c>
      <c r="B12" s="42" t="s">
        <v>0</v>
      </c>
      <c r="C12" s="45" t="s">
        <v>1</v>
      </c>
      <c r="D12" s="46" t="s">
        <v>2</v>
      </c>
      <c r="E12" s="46" t="s">
        <v>9</v>
      </c>
      <c r="F12" s="45" t="s">
        <v>8</v>
      </c>
      <c r="G12" s="45" t="s">
        <v>16</v>
      </c>
      <c r="H12" s="45"/>
      <c r="I12" s="45"/>
      <c r="J12" s="45"/>
      <c r="K12" s="45"/>
      <c r="L12" s="45"/>
      <c r="M12" s="42" t="s">
        <v>6</v>
      </c>
      <c r="N12" s="52" t="s">
        <v>3</v>
      </c>
      <c r="O12" s="48" t="s">
        <v>48</v>
      </c>
      <c r="P12" s="45" t="s">
        <v>4</v>
      </c>
      <c r="Q12" s="42" t="s">
        <v>5</v>
      </c>
      <c r="R12" s="46" t="s">
        <v>51</v>
      </c>
      <c r="S12" s="46" t="s">
        <v>14</v>
      </c>
    </row>
    <row r="13" spans="1:19" ht="12.75" customHeight="1">
      <c r="A13" s="41"/>
      <c r="B13" s="43"/>
      <c r="C13" s="45"/>
      <c r="D13" s="46"/>
      <c r="E13" s="46"/>
      <c r="F13" s="45"/>
      <c r="G13" s="46" t="s">
        <v>18</v>
      </c>
      <c r="H13" s="49" t="s">
        <v>7</v>
      </c>
      <c r="I13" s="46" t="s">
        <v>55</v>
      </c>
      <c r="J13" s="46" t="s">
        <v>59</v>
      </c>
      <c r="K13" s="46" t="s">
        <v>7</v>
      </c>
      <c r="L13" s="46" t="s">
        <v>20</v>
      </c>
      <c r="M13" s="43"/>
      <c r="N13" s="53"/>
      <c r="O13" s="48"/>
      <c r="P13" s="45"/>
      <c r="Q13" s="43"/>
      <c r="R13" s="46"/>
      <c r="S13" s="46"/>
    </row>
    <row r="14" spans="1:19" ht="48" customHeight="1">
      <c r="A14" s="41"/>
      <c r="B14" s="44"/>
      <c r="C14" s="45"/>
      <c r="D14" s="46"/>
      <c r="E14" s="46"/>
      <c r="F14" s="45"/>
      <c r="G14" s="46"/>
      <c r="H14" s="49"/>
      <c r="I14" s="46"/>
      <c r="J14" s="46"/>
      <c r="K14" s="46"/>
      <c r="L14" s="46"/>
      <c r="M14" s="44"/>
      <c r="N14" s="54"/>
      <c r="O14" s="48"/>
      <c r="P14" s="45"/>
      <c r="Q14" s="44"/>
      <c r="R14" s="46"/>
      <c r="S14" s="46"/>
    </row>
    <row r="15" spans="1:19" s="32" customFormat="1" ht="12.75" customHeight="1">
      <c r="A15" s="11">
        <v>1</v>
      </c>
      <c r="B15" s="25">
        <v>1</v>
      </c>
      <c r="C15" s="80" t="s">
        <v>66</v>
      </c>
      <c r="D15" s="34" t="s">
        <v>15</v>
      </c>
      <c r="E15" s="13">
        <f>IF(D15="МС",100,IF(D15="КМС",30,IF(OR(D15="1",D15="I"),10,IF(OR(D15="2",D15="II"),3,IF(OR(D15="3",D15="III"),1,IF(D15="1ю",1,IF(D15="2ю",0.3,IF(D15="3ю",0.1,IF(D15="б/р",0)))))))))</f>
        <v>0</v>
      </c>
      <c r="F15" s="35" t="s">
        <v>38</v>
      </c>
      <c r="G15" s="13"/>
      <c r="H15" s="13"/>
      <c r="I15" s="13"/>
      <c r="J15" s="13"/>
      <c r="K15" s="13"/>
      <c r="L15" s="13"/>
      <c r="M15" s="13">
        <f>SUM(G15:L15)</f>
        <v>0</v>
      </c>
      <c r="N15" s="81" t="s">
        <v>47</v>
      </c>
      <c r="O15" s="82"/>
      <c r="P15" s="82"/>
      <c r="Q15" s="82"/>
      <c r="R15" s="82"/>
      <c r="S15" s="83"/>
    </row>
    <row r="16" spans="1:19" s="32" customFormat="1" ht="12.75" customHeight="1">
      <c r="A16" s="11">
        <v>2</v>
      </c>
      <c r="B16" s="25">
        <v>2</v>
      </c>
      <c r="C16" s="80" t="s">
        <v>67</v>
      </c>
      <c r="D16" s="34" t="s">
        <v>15</v>
      </c>
      <c r="E16" s="13">
        <f t="shared" ref="E16:E23" si="0">IF(D16="МС",100,IF(D16="КМС",30,IF(OR(D16="1",D16="I"),10,IF(OR(D16="2",D16="II"),3,IF(OR(D16="3",D16="III"),1,IF(D16="1ю",1,IF(D16="2ю",0.3,IF(D16="3ю",0.1,IF(D16="б/р",0)))))))))</f>
        <v>0</v>
      </c>
      <c r="F16" s="35" t="s">
        <v>42</v>
      </c>
      <c r="G16" s="13">
        <v>3</v>
      </c>
      <c r="H16" s="13"/>
      <c r="I16" s="13"/>
      <c r="J16" s="13"/>
      <c r="K16" s="13"/>
      <c r="L16" s="13"/>
      <c r="M16" s="13">
        <f t="shared" ref="M16:M23" si="1">SUM(G16:L16)</f>
        <v>3</v>
      </c>
      <c r="N16" s="84">
        <v>2.8240740740740739E-3</v>
      </c>
      <c r="O16" s="14">
        <f t="shared" ref="O16:O23" si="2">M16*$R$10</f>
        <v>5.2083333333333333E-4</v>
      </c>
      <c r="P16" s="31">
        <f t="shared" ref="P15:P23" si="3">N16+O16</f>
        <v>3.3449074074074071E-3</v>
      </c>
      <c r="Q16" s="12">
        <v>1</v>
      </c>
      <c r="R16" s="15">
        <f t="shared" ref="R16:R23" si="4">P16/$D$28</f>
        <v>1</v>
      </c>
      <c r="S16" s="57"/>
    </row>
    <row r="17" spans="1:19" s="32" customFormat="1" ht="12.75" customHeight="1">
      <c r="A17" s="11">
        <v>3</v>
      </c>
      <c r="B17" s="25">
        <v>3</v>
      </c>
      <c r="C17" s="85" t="s">
        <v>41</v>
      </c>
      <c r="D17" s="34" t="s">
        <v>15</v>
      </c>
      <c r="E17" s="13">
        <f t="shared" si="0"/>
        <v>0</v>
      </c>
      <c r="F17" s="35" t="s">
        <v>35</v>
      </c>
      <c r="G17" s="13">
        <v>6</v>
      </c>
      <c r="H17" s="13"/>
      <c r="I17" s="13"/>
      <c r="J17" s="13">
        <v>3</v>
      </c>
      <c r="K17" s="13"/>
      <c r="L17" s="13"/>
      <c r="M17" s="13">
        <f t="shared" si="1"/>
        <v>9</v>
      </c>
      <c r="N17" s="84">
        <v>5.5902777777777782E-3</v>
      </c>
      <c r="O17" s="14">
        <f t="shared" si="2"/>
        <v>1.5625000000000001E-3</v>
      </c>
      <c r="P17" s="31">
        <f t="shared" si="3"/>
        <v>7.1527777777777787E-3</v>
      </c>
      <c r="Q17" s="13">
        <v>4</v>
      </c>
      <c r="R17" s="15">
        <f t="shared" si="4"/>
        <v>2.1384083044982702</v>
      </c>
      <c r="S17" s="57"/>
    </row>
    <row r="18" spans="1:19" s="32" customFormat="1" ht="12.75" customHeight="1">
      <c r="A18" s="11">
        <v>4</v>
      </c>
      <c r="B18" s="25">
        <v>4</v>
      </c>
      <c r="C18" s="79" t="s">
        <v>68</v>
      </c>
      <c r="D18" s="34" t="s">
        <v>15</v>
      </c>
      <c r="E18" s="13">
        <f t="shared" si="0"/>
        <v>0</v>
      </c>
      <c r="F18" s="35" t="s">
        <v>40</v>
      </c>
      <c r="G18" s="13"/>
      <c r="H18" s="13"/>
      <c r="I18" s="13"/>
      <c r="J18" s="13"/>
      <c r="K18" s="13"/>
      <c r="L18" s="13"/>
      <c r="M18" s="13">
        <f t="shared" si="1"/>
        <v>0</v>
      </c>
      <c r="N18" s="81" t="s">
        <v>47</v>
      </c>
      <c r="O18" s="82"/>
      <c r="P18" s="82"/>
      <c r="Q18" s="82"/>
      <c r="R18" s="82"/>
      <c r="S18" s="83"/>
    </row>
    <row r="19" spans="1:19" s="32" customFormat="1" ht="12.75" customHeight="1">
      <c r="A19" s="11">
        <v>5</v>
      </c>
      <c r="B19" s="25">
        <v>5</v>
      </c>
      <c r="C19" s="80" t="s">
        <v>69</v>
      </c>
      <c r="D19" s="34" t="s">
        <v>15</v>
      </c>
      <c r="E19" s="13">
        <f t="shared" si="0"/>
        <v>0</v>
      </c>
      <c r="F19" s="35" t="s">
        <v>38</v>
      </c>
      <c r="G19" s="13">
        <v>3</v>
      </c>
      <c r="H19" s="13"/>
      <c r="I19" s="13"/>
      <c r="J19" s="13"/>
      <c r="K19" s="13"/>
      <c r="L19" s="13"/>
      <c r="M19" s="13">
        <f t="shared" si="1"/>
        <v>3</v>
      </c>
      <c r="N19" s="84">
        <v>4.0856481481481481E-3</v>
      </c>
      <c r="O19" s="14">
        <f t="shared" si="2"/>
        <v>5.2083333333333333E-4</v>
      </c>
      <c r="P19" s="31">
        <f t="shared" si="3"/>
        <v>4.6064814814814814E-3</v>
      </c>
      <c r="Q19" s="12">
        <v>3</v>
      </c>
      <c r="R19" s="15">
        <f t="shared" si="4"/>
        <v>1.3771626297577855</v>
      </c>
      <c r="S19" s="57"/>
    </row>
    <row r="20" spans="1:19" s="32" customFormat="1" ht="12.75" customHeight="1">
      <c r="A20" s="11">
        <v>6</v>
      </c>
      <c r="B20" s="25">
        <v>6</v>
      </c>
      <c r="C20" s="85" t="s">
        <v>43</v>
      </c>
      <c r="D20" s="34" t="s">
        <v>15</v>
      </c>
      <c r="E20" s="13">
        <f t="shared" si="0"/>
        <v>0</v>
      </c>
      <c r="F20" s="35" t="s">
        <v>35</v>
      </c>
      <c r="G20" s="13">
        <v>3</v>
      </c>
      <c r="H20" s="13"/>
      <c r="I20" s="13"/>
      <c r="J20" s="13"/>
      <c r="K20" s="13"/>
      <c r="L20" s="13"/>
      <c r="M20" s="13">
        <f t="shared" si="1"/>
        <v>3</v>
      </c>
      <c r="N20" s="84">
        <v>6.6898148148148142E-3</v>
      </c>
      <c r="O20" s="14">
        <f t="shared" si="2"/>
        <v>5.2083333333333333E-4</v>
      </c>
      <c r="P20" s="31">
        <f t="shared" si="3"/>
        <v>7.2106481481481475E-3</v>
      </c>
      <c r="Q20" s="13">
        <v>5</v>
      </c>
      <c r="R20" s="15">
        <f t="shared" si="4"/>
        <v>2.1557093425605536</v>
      </c>
      <c r="S20" s="57"/>
    </row>
    <row r="21" spans="1:19" s="32" customFormat="1" ht="12.75" customHeight="1">
      <c r="A21" s="11">
        <v>7</v>
      </c>
      <c r="B21" s="25">
        <v>7</v>
      </c>
      <c r="C21" s="79" t="s">
        <v>70</v>
      </c>
      <c r="D21" s="34" t="s">
        <v>15</v>
      </c>
      <c r="E21" s="13">
        <f t="shared" si="0"/>
        <v>0</v>
      </c>
      <c r="F21" s="35" t="s">
        <v>40</v>
      </c>
      <c r="G21" s="13"/>
      <c r="H21" s="13"/>
      <c r="I21" s="13"/>
      <c r="J21" s="13"/>
      <c r="K21" s="13"/>
      <c r="L21" s="13"/>
      <c r="M21" s="13">
        <f t="shared" si="1"/>
        <v>0</v>
      </c>
      <c r="N21" s="86" t="s">
        <v>47</v>
      </c>
      <c r="O21" s="87"/>
      <c r="P21" s="87"/>
      <c r="Q21" s="87"/>
      <c r="R21" s="87"/>
      <c r="S21" s="88"/>
    </row>
    <row r="22" spans="1:19" s="32" customFormat="1" ht="12.75" customHeight="1">
      <c r="A22" s="11">
        <v>8</v>
      </c>
      <c r="B22" s="13">
        <v>8</v>
      </c>
      <c r="C22" s="89" t="s">
        <v>71</v>
      </c>
      <c r="D22" s="34" t="s">
        <v>15</v>
      </c>
      <c r="E22" s="13">
        <f t="shared" si="0"/>
        <v>0</v>
      </c>
      <c r="F22" s="35" t="s">
        <v>38</v>
      </c>
      <c r="G22" s="13"/>
      <c r="H22" s="13"/>
      <c r="I22" s="13"/>
      <c r="J22" s="13"/>
      <c r="K22" s="13"/>
      <c r="L22" s="13"/>
      <c r="M22" s="13">
        <f t="shared" si="1"/>
        <v>0</v>
      </c>
      <c r="N22" s="84">
        <v>3.5069444444444445E-3</v>
      </c>
      <c r="O22" s="14">
        <f t="shared" si="2"/>
        <v>0</v>
      </c>
      <c r="P22" s="31">
        <f t="shared" si="3"/>
        <v>3.5069444444444445E-3</v>
      </c>
      <c r="Q22" s="12">
        <v>2</v>
      </c>
      <c r="R22" s="15">
        <f t="shared" si="4"/>
        <v>1.0484429065743945</v>
      </c>
      <c r="S22" s="57"/>
    </row>
    <row r="23" spans="1:19" s="32" customFormat="1" ht="12.75" customHeight="1">
      <c r="A23" s="11">
        <v>9</v>
      </c>
      <c r="B23" s="25">
        <v>9</v>
      </c>
      <c r="C23" s="79" t="s">
        <v>72</v>
      </c>
      <c r="D23" s="34" t="s">
        <v>15</v>
      </c>
      <c r="E23" s="13">
        <f t="shared" si="0"/>
        <v>0</v>
      </c>
      <c r="F23" s="35" t="s">
        <v>40</v>
      </c>
      <c r="G23" s="13"/>
      <c r="H23" s="13"/>
      <c r="I23" s="13"/>
      <c r="J23" s="13"/>
      <c r="K23" s="13"/>
      <c r="L23" s="13"/>
      <c r="M23" s="13">
        <f t="shared" si="1"/>
        <v>0</v>
      </c>
      <c r="N23" s="81" t="s">
        <v>47</v>
      </c>
      <c r="O23" s="82"/>
      <c r="P23" s="82"/>
      <c r="Q23" s="82"/>
      <c r="R23" s="82"/>
      <c r="S23" s="83"/>
    </row>
    <row r="24" spans="1:19" s="32" customFormat="1" ht="12.75" customHeight="1">
      <c r="A24" s="11">
        <v>10</v>
      </c>
      <c r="B24" s="13">
        <v>10</v>
      </c>
      <c r="C24" s="33"/>
      <c r="D24" s="13"/>
      <c r="E24" s="13"/>
      <c r="F24" s="35"/>
      <c r="G24" s="13"/>
      <c r="H24" s="13"/>
      <c r="I24" s="13"/>
      <c r="J24" s="13"/>
      <c r="K24" s="13"/>
      <c r="L24" s="13"/>
      <c r="M24" s="13"/>
      <c r="N24" s="57"/>
      <c r="O24" s="57"/>
      <c r="P24" s="57"/>
      <c r="Q24" s="57"/>
      <c r="R24" s="57"/>
      <c r="S24" s="57"/>
    </row>
    <row r="25" spans="1:19">
      <c r="A25" s="1"/>
      <c r="B25" s="2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5"/>
      <c r="O25" s="5"/>
      <c r="P25" s="2"/>
      <c r="Q25" s="17"/>
      <c r="R25" s="17"/>
      <c r="S25" s="17"/>
    </row>
    <row r="26" spans="1:19" ht="25.5" customHeight="1">
      <c r="A26" s="1"/>
      <c r="B26" s="22"/>
      <c r="C26" s="74" t="s">
        <v>10</v>
      </c>
      <c r="D26" s="75">
        <f>SUM(E15:E24)*3</f>
        <v>0</v>
      </c>
      <c r="E26" s="75"/>
      <c r="F26" s="17"/>
      <c r="G26" s="3"/>
      <c r="H26" s="3"/>
      <c r="I26" s="3"/>
      <c r="J26" s="3"/>
      <c r="K26" s="3"/>
      <c r="L26" s="3"/>
      <c r="M26" s="3"/>
      <c r="N26" s="50" t="s">
        <v>13</v>
      </c>
      <c r="O26" s="51"/>
      <c r="P26" s="2"/>
      <c r="Q26" s="17"/>
      <c r="R26" s="17"/>
      <c r="S26" s="17"/>
    </row>
    <row r="27" spans="1:19">
      <c r="A27" s="1"/>
      <c r="B27" s="2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3"/>
      <c r="N27" s="30"/>
      <c r="O27" s="7"/>
      <c r="P27" s="2"/>
      <c r="Q27" s="17"/>
      <c r="R27" s="17"/>
      <c r="S27" s="17"/>
    </row>
    <row r="28" spans="1:19">
      <c r="A28" s="1"/>
      <c r="B28" s="22"/>
      <c r="C28" s="59" t="s">
        <v>11</v>
      </c>
      <c r="D28" s="60">
        <f>P16</f>
        <v>3.3449074074074071E-3</v>
      </c>
      <c r="E28" s="47"/>
      <c r="F28" s="17"/>
      <c r="G28" s="17"/>
      <c r="H28" s="17"/>
      <c r="I28" s="17"/>
      <c r="J28" s="17"/>
      <c r="K28" s="17"/>
      <c r="L28" s="17"/>
      <c r="M28" s="3"/>
      <c r="N28" s="30"/>
      <c r="O28" s="7"/>
      <c r="P28" s="2"/>
      <c r="Q28" s="17"/>
      <c r="R28" s="17"/>
      <c r="S28" s="17"/>
    </row>
    <row r="29" spans="1:19">
      <c r="A29" s="1"/>
      <c r="B29" s="2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3"/>
      <c r="N29" s="30"/>
      <c r="O29" s="7"/>
      <c r="P29" s="2"/>
      <c r="Q29" s="17"/>
      <c r="R29" s="17"/>
      <c r="S29" s="17"/>
    </row>
    <row r="30" spans="1:19" ht="13.5" customHeight="1">
      <c r="A30" s="1"/>
      <c r="B30" s="22"/>
      <c r="C30" s="8" t="s">
        <v>17</v>
      </c>
      <c r="D30" s="17"/>
      <c r="E30" s="17"/>
      <c r="F30" s="17"/>
      <c r="G30" s="17"/>
      <c r="H30" s="17"/>
      <c r="I30" s="17"/>
      <c r="J30" s="17"/>
      <c r="K30" s="17"/>
      <c r="L30" s="17"/>
      <c r="M30" s="3"/>
      <c r="N30" s="30"/>
      <c r="O30" s="7"/>
      <c r="P30" s="2"/>
      <c r="Q30" s="17"/>
      <c r="R30" s="17"/>
      <c r="S30" s="17"/>
    </row>
    <row r="31" spans="1:19">
      <c r="A31" s="1"/>
      <c r="B31" s="2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5"/>
      <c r="O31" s="5"/>
      <c r="P31" s="2"/>
      <c r="Q31" s="17"/>
      <c r="R31" s="17"/>
      <c r="S31" s="17"/>
    </row>
    <row r="32" spans="1:19" ht="12.75" customHeight="1">
      <c r="A32" s="1"/>
      <c r="C32" s="3" t="s">
        <v>19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2"/>
      <c r="P32" s="2"/>
      <c r="Q32" s="73" t="s">
        <v>57</v>
      </c>
      <c r="R32" s="73"/>
      <c r="S32" s="73"/>
    </row>
    <row r="33" spans="1:19">
      <c r="A33" s="1"/>
      <c r="B33" s="23"/>
      <c r="C33" s="72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6"/>
      <c r="O33" s="2"/>
      <c r="P33" s="2"/>
      <c r="Q33" s="17"/>
      <c r="R33" s="17"/>
      <c r="S33" s="17"/>
    </row>
    <row r="34" spans="1:19" ht="12.75" customHeight="1">
      <c r="A34" s="1"/>
      <c r="B34" s="22"/>
      <c r="C34" s="3" t="s">
        <v>56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5"/>
      <c r="O34" s="2"/>
      <c r="P34" s="2"/>
      <c r="Q34" s="73" t="s">
        <v>58</v>
      </c>
      <c r="R34" s="73"/>
      <c r="S34" s="73"/>
    </row>
    <row r="35" spans="1:19" ht="12.75" customHeight="1">
      <c r="A35" s="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2"/>
      <c r="Q35" s="17"/>
      <c r="R35" s="17"/>
      <c r="S35" s="17"/>
    </row>
    <row r="36" spans="1:19">
      <c r="A36" s="18"/>
      <c r="B36" s="24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1:19">
      <c r="A37" s="18"/>
      <c r="B37" s="24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9">
      <c r="A38" s="18"/>
      <c r="B38" s="24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9">
      <c r="A39" s="18"/>
      <c r="B39" s="2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19">
      <c r="A40" s="18"/>
      <c r="B40" s="2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9">
      <c r="A41" s="18"/>
      <c r="B41" s="2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</sheetData>
  <mergeCells count="36">
    <mergeCell ref="Q34:S34"/>
    <mergeCell ref="N15:S15"/>
    <mergeCell ref="N18:S18"/>
    <mergeCell ref="N21:S21"/>
    <mergeCell ref="N23:S23"/>
    <mergeCell ref="D26:E26"/>
    <mergeCell ref="N26:O26"/>
    <mergeCell ref="D28:E28"/>
    <mergeCell ref="Q32:S32"/>
    <mergeCell ref="R12:R14"/>
    <mergeCell ref="S12:S14"/>
    <mergeCell ref="G13:G14"/>
    <mergeCell ref="H13:H14"/>
    <mergeCell ref="I13:I14"/>
    <mergeCell ref="J13:J14"/>
    <mergeCell ref="K13:K14"/>
    <mergeCell ref="L13:L14"/>
    <mergeCell ref="G12:L12"/>
    <mergeCell ref="M12:M14"/>
    <mergeCell ref="N12:N14"/>
    <mergeCell ref="O12:O14"/>
    <mergeCell ref="P12:P14"/>
    <mergeCell ref="Q12:Q14"/>
    <mergeCell ref="A12:A14"/>
    <mergeCell ref="B12:B14"/>
    <mergeCell ref="C12:C14"/>
    <mergeCell ref="D12:D14"/>
    <mergeCell ref="E12:E14"/>
    <mergeCell ref="F12:F14"/>
    <mergeCell ref="A1:S2"/>
    <mergeCell ref="A4:S4"/>
    <mergeCell ref="A6:S6"/>
    <mergeCell ref="O8:Q8"/>
    <mergeCell ref="R8:S8"/>
    <mergeCell ref="O10:Q10"/>
    <mergeCell ref="R10:S10"/>
  </mergeCells>
  <hyperlinks>
    <hyperlink ref="C30" r:id="rId1"/>
  </hyperlinks>
  <pageMargins left="0.39370078740157483" right="0.39370078740157483" top="0.78740157480314965" bottom="0.78740157480314965" header="0.31496062992125984" footer="0.31496062992125984"/>
  <pageSetup paperSize="9" orientation="landscape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42"/>
  <sheetViews>
    <sheetView zoomScale="90" zoomScaleNormal="90" workbookViewId="0">
      <selection activeCell="X31" sqref="X31"/>
    </sheetView>
  </sheetViews>
  <sheetFormatPr defaultRowHeight="12.75"/>
  <cols>
    <col min="1" max="1" width="4.7109375" customWidth="1"/>
    <col min="2" max="2" width="4.7109375" style="21" customWidth="1"/>
    <col min="3" max="3" width="20.5703125" customWidth="1"/>
    <col min="4" max="4" width="5.42578125" customWidth="1"/>
    <col min="5" max="5" width="5.7109375" customWidth="1"/>
    <col min="6" max="6" width="15.5703125" customWidth="1"/>
    <col min="7" max="7" width="3.28515625" customWidth="1"/>
    <col min="8" max="8" width="3" customWidth="1"/>
    <col min="9" max="9" width="6.5703125" customWidth="1"/>
    <col min="10" max="10" width="10" customWidth="1"/>
    <col min="11" max="12" width="3.7109375" customWidth="1"/>
    <col min="13" max="13" width="5.140625" customWidth="1"/>
    <col min="14" max="14" width="8.85546875" customWidth="1"/>
    <col min="15" max="15" width="12.140625" customWidth="1"/>
    <col min="17" max="17" width="4.5703125" customWidth="1"/>
    <col min="18" max="18" width="6.85546875" customWidth="1"/>
    <col min="19" max="19" width="7" customWidth="1"/>
  </cols>
  <sheetData>
    <row r="1" spans="1:19" ht="12.75" customHeight="1">
      <c r="A1" s="56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30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6" customHeight="1">
      <c r="B3" s="1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5.75">
      <c r="A4" s="55" t="s">
        <v>22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 ht="6" customHeight="1">
      <c r="A5" s="28"/>
      <c r="B5" s="61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19" ht="15.75">
      <c r="A6" s="55" t="s">
        <v>83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</row>
    <row r="7" spans="1:19" ht="6" customHeight="1">
      <c r="A7" s="27"/>
      <c r="B7" s="20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1:19" s="18" customFormat="1">
      <c r="B8" s="24"/>
      <c r="C8" s="62"/>
      <c r="D8" s="63"/>
      <c r="E8" s="63"/>
      <c r="F8" s="63"/>
      <c r="G8" s="63"/>
      <c r="H8" s="63"/>
      <c r="I8" s="63"/>
      <c r="J8" s="63"/>
      <c r="K8" s="63"/>
      <c r="L8" s="63"/>
      <c r="M8" s="64"/>
      <c r="N8" s="65"/>
      <c r="O8" s="67" t="s">
        <v>21</v>
      </c>
      <c r="P8" s="67"/>
      <c r="Q8" s="67"/>
      <c r="R8" s="67" t="s">
        <v>50</v>
      </c>
      <c r="S8" s="67"/>
    </row>
    <row r="9" spans="1:19" s="18" customFormat="1" ht="6" customHeight="1">
      <c r="B9" s="24"/>
      <c r="C9" s="62"/>
      <c r="D9" s="63"/>
      <c r="E9" s="63"/>
      <c r="F9" s="63"/>
      <c r="G9" s="63"/>
      <c r="H9" s="63"/>
      <c r="I9" s="63"/>
      <c r="J9" s="63"/>
      <c r="K9" s="63"/>
      <c r="L9" s="63"/>
      <c r="M9" s="64"/>
      <c r="N9" s="65"/>
      <c r="O9" s="68"/>
      <c r="P9" s="69"/>
      <c r="Q9" s="69"/>
      <c r="R9" s="64"/>
      <c r="S9" s="64"/>
    </row>
    <row r="10" spans="1:19" s="18" customFormat="1">
      <c r="B10" s="24"/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4"/>
      <c r="N10" s="65"/>
      <c r="O10" s="71" t="s">
        <v>49</v>
      </c>
      <c r="P10" s="71"/>
      <c r="Q10" s="71"/>
      <c r="R10" s="71">
        <v>1.7361111111111112E-4</v>
      </c>
      <c r="S10" s="71"/>
    </row>
    <row r="11" spans="1:19" ht="11.25" customHeight="1">
      <c r="N11" s="4"/>
      <c r="O11" s="4"/>
    </row>
    <row r="12" spans="1:19" ht="12.75" customHeight="1">
      <c r="A12" s="41" t="s">
        <v>12</v>
      </c>
      <c r="B12" s="42" t="s">
        <v>0</v>
      </c>
      <c r="C12" s="45" t="s">
        <v>1</v>
      </c>
      <c r="D12" s="46" t="s">
        <v>2</v>
      </c>
      <c r="E12" s="46" t="s">
        <v>9</v>
      </c>
      <c r="F12" s="45" t="s">
        <v>8</v>
      </c>
      <c r="G12" s="45" t="s">
        <v>16</v>
      </c>
      <c r="H12" s="45"/>
      <c r="I12" s="45"/>
      <c r="J12" s="45"/>
      <c r="K12" s="45"/>
      <c r="L12" s="45"/>
      <c r="M12" s="42" t="s">
        <v>6</v>
      </c>
      <c r="N12" s="52" t="s">
        <v>3</v>
      </c>
      <c r="O12" s="48" t="s">
        <v>48</v>
      </c>
      <c r="P12" s="45" t="s">
        <v>4</v>
      </c>
      <c r="Q12" s="42" t="s">
        <v>5</v>
      </c>
      <c r="R12" s="46" t="s">
        <v>51</v>
      </c>
      <c r="S12" s="46" t="s">
        <v>14</v>
      </c>
    </row>
    <row r="13" spans="1:19" ht="12.75" customHeight="1">
      <c r="A13" s="41"/>
      <c r="B13" s="43"/>
      <c r="C13" s="45"/>
      <c r="D13" s="46"/>
      <c r="E13" s="46"/>
      <c r="F13" s="45"/>
      <c r="G13" s="46" t="s">
        <v>18</v>
      </c>
      <c r="H13" s="49" t="s">
        <v>7</v>
      </c>
      <c r="I13" s="46" t="s">
        <v>55</v>
      </c>
      <c r="J13" s="46" t="s">
        <v>59</v>
      </c>
      <c r="K13" s="46" t="s">
        <v>7</v>
      </c>
      <c r="L13" s="46" t="s">
        <v>20</v>
      </c>
      <c r="M13" s="43"/>
      <c r="N13" s="53"/>
      <c r="O13" s="48"/>
      <c r="P13" s="45"/>
      <c r="Q13" s="43"/>
      <c r="R13" s="46"/>
      <c r="S13" s="46"/>
    </row>
    <row r="14" spans="1:19" ht="48" customHeight="1">
      <c r="A14" s="41"/>
      <c r="B14" s="44"/>
      <c r="C14" s="45"/>
      <c r="D14" s="46"/>
      <c r="E14" s="46"/>
      <c r="F14" s="45"/>
      <c r="G14" s="46"/>
      <c r="H14" s="49"/>
      <c r="I14" s="46"/>
      <c r="J14" s="46"/>
      <c r="K14" s="46"/>
      <c r="L14" s="46"/>
      <c r="M14" s="44"/>
      <c r="N14" s="54"/>
      <c r="O14" s="48"/>
      <c r="P14" s="45"/>
      <c r="Q14" s="44"/>
      <c r="R14" s="46"/>
      <c r="S14" s="46"/>
    </row>
    <row r="15" spans="1:19" s="32" customFormat="1" ht="12.75" customHeight="1">
      <c r="A15" s="11">
        <v>1</v>
      </c>
      <c r="B15" s="25">
        <v>1</v>
      </c>
      <c r="C15" s="85" t="s">
        <v>73</v>
      </c>
      <c r="D15" s="13" t="s">
        <v>45</v>
      </c>
      <c r="E15" s="13">
        <f>IF(D15="МС",100,IF(D15="КМС",30,IF(OR(D15="1",D15="I"),10,IF(OR(D15="2",D15="II"),3,IF(OR(D15="3",D15="III"),1,IF(D15="1ю",1,IF(D15="2ю",0.3,IF(D15="3ю",0.1,IF(D15="б/р",0)))))))))</f>
        <v>10</v>
      </c>
      <c r="F15" s="35" t="s">
        <v>38</v>
      </c>
      <c r="G15" s="13"/>
      <c r="H15" s="13"/>
      <c r="I15" s="13"/>
      <c r="J15" s="13"/>
      <c r="K15" s="13"/>
      <c r="L15" s="13"/>
      <c r="M15" s="13">
        <f>SUM(G15:L15)</f>
        <v>0</v>
      </c>
      <c r="N15" s="14">
        <v>1.5856481481481479E-3</v>
      </c>
      <c r="O15" s="14">
        <f>M15*$R$10</f>
        <v>0</v>
      </c>
      <c r="P15" s="31">
        <f t="shared" ref="P15:P20" si="0">N15+O15</f>
        <v>1.5856481481481479E-3</v>
      </c>
      <c r="Q15" s="12">
        <v>1</v>
      </c>
      <c r="R15" s="15">
        <f>P15/$D$29</f>
        <v>1</v>
      </c>
      <c r="S15" s="13"/>
    </row>
    <row r="16" spans="1:19" s="32" customFormat="1" ht="12.75" customHeight="1">
      <c r="A16" s="11">
        <v>2</v>
      </c>
      <c r="B16" s="25">
        <v>2</v>
      </c>
      <c r="C16" s="79" t="s">
        <v>74</v>
      </c>
      <c r="D16" s="13" t="s">
        <v>45</v>
      </c>
      <c r="E16" s="13">
        <f t="shared" ref="E16:E25" si="1">IF(D16="МС",100,IF(D16="КМС",30,IF(OR(D16="1",D16="I"),10,IF(OR(D16="2",D16="II"),3,IF(OR(D16="3",D16="III"),1,IF(D16="1ю",1,IF(D16="2ю",0.3,IF(D16="3ю",0.1,IF(D16="б/р",0)))))))))</f>
        <v>10</v>
      </c>
      <c r="F16" s="35" t="s">
        <v>39</v>
      </c>
      <c r="G16" s="13">
        <v>3</v>
      </c>
      <c r="H16" s="13"/>
      <c r="I16" s="13"/>
      <c r="J16" s="13"/>
      <c r="K16" s="13"/>
      <c r="L16" s="13"/>
      <c r="M16" s="13">
        <f t="shared" ref="M16:M25" si="2">SUM(G16:L16)</f>
        <v>3</v>
      </c>
      <c r="N16" s="14">
        <v>1.9791666666666668E-3</v>
      </c>
      <c r="O16" s="14">
        <f t="shared" ref="O16:O20" si="3">M16*$R$10</f>
        <v>5.2083333333333333E-4</v>
      </c>
      <c r="P16" s="31">
        <f t="shared" si="0"/>
        <v>2.5000000000000001E-3</v>
      </c>
      <c r="Q16" s="12">
        <v>2</v>
      </c>
      <c r="R16" s="15">
        <f>P16/$D$29</f>
        <v>1.5766423357664237</v>
      </c>
      <c r="S16" s="57"/>
    </row>
    <row r="17" spans="1:19" s="32" customFormat="1" ht="12.75" customHeight="1">
      <c r="A17" s="11">
        <v>3</v>
      </c>
      <c r="B17" s="25">
        <v>3</v>
      </c>
      <c r="C17" s="79" t="s">
        <v>44</v>
      </c>
      <c r="D17" s="13" t="s">
        <v>15</v>
      </c>
      <c r="E17" s="13">
        <f t="shared" si="1"/>
        <v>0</v>
      </c>
      <c r="F17" s="35" t="s">
        <v>35</v>
      </c>
      <c r="G17" s="13">
        <v>3</v>
      </c>
      <c r="H17" s="13"/>
      <c r="I17" s="13"/>
      <c r="J17" s="13">
        <v>3</v>
      </c>
      <c r="K17" s="13"/>
      <c r="L17" s="13">
        <v>1</v>
      </c>
      <c r="M17" s="13">
        <f t="shared" si="2"/>
        <v>7</v>
      </c>
      <c r="N17" s="14">
        <v>5.2777777777777771E-3</v>
      </c>
      <c r="O17" s="14">
        <f t="shared" si="3"/>
        <v>1.2152777777777778E-3</v>
      </c>
      <c r="P17" s="31">
        <f t="shared" si="0"/>
        <v>6.4930555555555549E-3</v>
      </c>
      <c r="Q17" s="13">
        <v>5</v>
      </c>
      <c r="R17" s="15">
        <f>P17/$D$29</f>
        <v>4.0948905109489058</v>
      </c>
      <c r="S17" s="57"/>
    </row>
    <row r="18" spans="1:19" s="32" customFormat="1" ht="12.75" customHeight="1">
      <c r="A18" s="11">
        <v>4</v>
      </c>
      <c r="B18" s="25">
        <v>4</v>
      </c>
      <c r="C18" s="79" t="s">
        <v>75</v>
      </c>
      <c r="D18" s="13" t="s">
        <v>15</v>
      </c>
      <c r="E18" s="13">
        <f t="shared" si="1"/>
        <v>0</v>
      </c>
      <c r="F18" s="35" t="s">
        <v>40</v>
      </c>
      <c r="G18" s="13"/>
      <c r="H18" s="13"/>
      <c r="I18" s="13"/>
      <c r="J18" s="13"/>
      <c r="K18" s="13"/>
      <c r="L18" s="13"/>
      <c r="M18" s="13">
        <f t="shared" si="2"/>
        <v>0</v>
      </c>
      <c r="N18" s="38" t="s">
        <v>47</v>
      </c>
      <c r="O18" s="39"/>
      <c r="P18" s="39"/>
      <c r="Q18" s="39"/>
      <c r="R18" s="39"/>
      <c r="S18" s="40"/>
    </row>
    <row r="19" spans="1:19" s="32" customFormat="1" ht="12.75" customHeight="1">
      <c r="A19" s="11">
        <v>5</v>
      </c>
      <c r="B19" s="25">
        <v>5</v>
      </c>
      <c r="C19" s="85" t="s">
        <v>76</v>
      </c>
      <c r="D19" s="13" t="s">
        <v>15</v>
      </c>
      <c r="E19" s="13">
        <f t="shared" si="1"/>
        <v>0</v>
      </c>
      <c r="F19" s="35" t="s">
        <v>38</v>
      </c>
      <c r="G19" s="13">
        <v>3</v>
      </c>
      <c r="H19" s="13"/>
      <c r="I19" s="13"/>
      <c r="J19" s="13"/>
      <c r="K19" s="13"/>
      <c r="L19" s="13"/>
      <c r="M19" s="13">
        <f t="shared" si="2"/>
        <v>3</v>
      </c>
      <c r="N19" s="14">
        <v>4.0046296296296297E-3</v>
      </c>
      <c r="O19" s="14">
        <f t="shared" si="3"/>
        <v>5.2083333333333333E-4</v>
      </c>
      <c r="P19" s="31">
        <f t="shared" si="0"/>
        <v>4.5254629629629629E-3</v>
      </c>
      <c r="Q19" s="13">
        <v>4</v>
      </c>
      <c r="R19" s="15">
        <f>P19/$D$29</f>
        <v>2.8540145985401466</v>
      </c>
      <c r="S19" s="57"/>
    </row>
    <row r="20" spans="1:19" s="32" customFormat="1" ht="12.75" customHeight="1">
      <c r="A20" s="11">
        <v>6</v>
      </c>
      <c r="B20" s="25">
        <v>6</v>
      </c>
      <c r="C20" s="79" t="s">
        <v>77</v>
      </c>
      <c r="D20" s="13" t="s">
        <v>15</v>
      </c>
      <c r="E20" s="13">
        <f t="shared" si="1"/>
        <v>0</v>
      </c>
      <c r="F20" s="35" t="s">
        <v>39</v>
      </c>
      <c r="G20" s="13">
        <v>3</v>
      </c>
      <c r="H20" s="13"/>
      <c r="I20" s="13"/>
      <c r="J20" s="13"/>
      <c r="K20" s="13"/>
      <c r="L20" s="13"/>
      <c r="M20" s="13">
        <f t="shared" si="2"/>
        <v>3</v>
      </c>
      <c r="N20" s="14">
        <v>2.0370370370370373E-3</v>
      </c>
      <c r="O20" s="14">
        <f t="shared" si="3"/>
        <v>5.2083333333333333E-4</v>
      </c>
      <c r="P20" s="31">
        <f t="shared" si="0"/>
        <v>2.5578703703703705E-3</v>
      </c>
      <c r="Q20" s="12">
        <v>3</v>
      </c>
      <c r="R20" s="15">
        <f>P20/$D$29</f>
        <v>1.6131386861313872</v>
      </c>
      <c r="S20" s="57"/>
    </row>
    <row r="21" spans="1:19" s="32" customFormat="1" ht="12.75" customHeight="1">
      <c r="A21" s="11">
        <v>7</v>
      </c>
      <c r="B21" s="25">
        <v>7</v>
      </c>
      <c r="C21" s="79" t="s">
        <v>78</v>
      </c>
      <c r="D21" s="13" t="s">
        <v>15</v>
      </c>
      <c r="E21" s="13">
        <f t="shared" si="1"/>
        <v>0</v>
      </c>
      <c r="F21" s="35" t="s">
        <v>40</v>
      </c>
      <c r="G21" s="13"/>
      <c r="H21" s="13"/>
      <c r="I21" s="13"/>
      <c r="J21" s="13"/>
      <c r="K21" s="13"/>
      <c r="L21" s="13"/>
      <c r="M21" s="13">
        <f t="shared" si="2"/>
        <v>0</v>
      </c>
      <c r="N21" s="38" t="s">
        <v>47</v>
      </c>
      <c r="O21" s="39"/>
      <c r="P21" s="39"/>
      <c r="Q21" s="39"/>
      <c r="R21" s="39"/>
      <c r="S21" s="40"/>
    </row>
    <row r="22" spans="1:19" s="32" customFormat="1" ht="12.75" customHeight="1">
      <c r="A22" s="11">
        <v>8</v>
      </c>
      <c r="B22" s="25">
        <v>8</v>
      </c>
      <c r="C22" s="79" t="s">
        <v>79</v>
      </c>
      <c r="D22" s="13" t="s">
        <v>15</v>
      </c>
      <c r="E22" s="13">
        <f t="shared" si="1"/>
        <v>0</v>
      </c>
      <c r="F22" s="35" t="s">
        <v>38</v>
      </c>
      <c r="G22" s="13"/>
      <c r="H22" s="13"/>
      <c r="I22" s="13"/>
      <c r="J22" s="13"/>
      <c r="K22" s="13"/>
      <c r="L22" s="13"/>
      <c r="M22" s="13">
        <f t="shared" si="2"/>
        <v>0</v>
      </c>
      <c r="N22" s="38" t="s">
        <v>47</v>
      </c>
      <c r="O22" s="39"/>
      <c r="P22" s="39"/>
      <c r="Q22" s="39"/>
      <c r="R22" s="39"/>
      <c r="S22" s="40"/>
    </row>
    <row r="23" spans="1:19" s="32" customFormat="1" ht="12.75" customHeight="1">
      <c r="A23" s="11">
        <v>9</v>
      </c>
      <c r="B23" s="25">
        <v>9</v>
      </c>
      <c r="C23" s="79" t="s">
        <v>80</v>
      </c>
      <c r="D23" s="13" t="s">
        <v>45</v>
      </c>
      <c r="E23" s="13">
        <f t="shared" si="1"/>
        <v>10</v>
      </c>
      <c r="F23" s="35" t="s">
        <v>39</v>
      </c>
      <c r="G23" s="13"/>
      <c r="H23" s="13"/>
      <c r="I23" s="13"/>
      <c r="J23" s="13"/>
      <c r="K23" s="13"/>
      <c r="L23" s="13"/>
      <c r="M23" s="13">
        <f t="shared" si="2"/>
        <v>0</v>
      </c>
      <c r="N23" s="38" t="s">
        <v>47</v>
      </c>
      <c r="O23" s="39"/>
      <c r="P23" s="39"/>
      <c r="Q23" s="39"/>
      <c r="R23" s="39"/>
      <c r="S23" s="40"/>
    </row>
    <row r="24" spans="1:19" s="32" customFormat="1" ht="12.75" customHeight="1">
      <c r="A24" s="11">
        <v>10</v>
      </c>
      <c r="B24" s="25">
        <v>10</v>
      </c>
      <c r="C24" s="79" t="s">
        <v>81</v>
      </c>
      <c r="D24" s="13" t="s">
        <v>15</v>
      </c>
      <c r="E24" s="13">
        <f t="shared" si="1"/>
        <v>0</v>
      </c>
      <c r="F24" s="35" t="s">
        <v>40</v>
      </c>
      <c r="G24" s="13"/>
      <c r="H24" s="13"/>
      <c r="I24" s="13"/>
      <c r="J24" s="13"/>
      <c r="K24" s="13"/>
      <c r="L24" s="13"/>
      <c r="M24" s="13">
        <f t="shared" si="2"/>
        <v>0</v>
      </c>
      <c r="N24" s="38" t="s">
        <v>47</v>
      </c>
      <c r="O24" s="39"/>
      <c r="P24" s="39"/>
      <c r="Q24" s="39"/>
      <c r="R24" s="39"/>
      <c r="S24" s="40"/>
    </row>
    <row r="25" spans="1:19" s="32" customFormat="1" ht="12.75" customHeight="1">
      <c r="A25" s="11">
        <v>11</v>
      </c>
      <c r="B25" s="25">
        <v>11</v>
      </c>
      <c r="C25" s="79" t="s">
        <v>82</v>
      </c>
      <c r="D25" s="13" t="s">
        <v>15</v>
      </c>
      <c r="E25" s="13">
        <f t="shared" si="1"/>
        <v>0</v>
      </c>
      <c r="F25" s="35" t="s">
        <v>38</v>
      </c>
      <c r="G25" s="13"/>
      <c r="H25" s="13"/>
      <c r="I25" s="13"/>
      <c r="J25" s="13"/>
      <c r="K25" s="13"/>
      <c r="L25" s="13"/>
      <c r="M25" s="13">
        <f t="shared" si="2"/>
        <v>0</v>
      </c>
      <c r="N25" s="38" t="s">
        <v>47</v>
      </c>
      <c r="O25" s="39"/>
      <c r="P25" s="39"/>
      <c r="Q25" s="39"/>
      <c r="R25" s="39"/>
      <c r="S25" s="40"/>
    </row>
    <row r="26" spans="1:19">
      <c r="A26" s="1"/>
      <c r="B26" s="22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5"/>
      <c r="O26" s="5"/>
      <c r="P26" s="2"/>
      <c r="Q26" s="17"/>
      <c r="R26" s="17"/>
      <c r="S26" s="17"/>
    </row>
    <row r="27" spans="1:19" ht="25.5" customHeight="1">
      <c r="A27" s="1"/>
      <c r="B27" s="22"/>
      <c r="C27" s="74" t="s">
        <v>10</v>
      </c>
      <c r="D27" s="75">
        <f>SUM(E15:E24)*3</f>
        <v>90</v>
      </c>
      <c r="E27" s="75"/>
      <c r="F27" s="17"/>
      <c r="G27" s="3"/>
      <c r="H27" s="3"/>
      <c r="I27" s="3"/>
      <c r="J27" s="3"/>
      <c r="K27" s="3"/>
      <c r="L27" s="3"/>
      <c r="M27" s="3"/>
      <c r="N27" s="50" t="s">
        <v>13</v>
      </c>
      <c r="O27" s="51"/>
      <c r="P27" s="2"/>
      <c r="Q27" s="17"/>
      <c r="R27" s="17"/>
      <c r="S27" s="17"/>
    </row>
    <row r="28" spans="1:19">
      <c r="A28" s="1"/>
      <c r="B28" s="2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3"/>
      <c r="N28" s="30"/>
      <c r="O28" s="7"/>
      <c r="P28" s="2"/>
      <c r="Q28" s="17"/>
      <c r="R28" s="17"/>
      <c r="S28" s="17"/>
    </row>
    <row r="29" spans="1:19">
      <c r="A29" s="1"/>
      <c r="B29" s="22"/>
      <c r="C29" s="59" t="s">
        <v>11</v>
      </c>
      <c r="D29" s="60">
        <f>P15</f>
        <v>1.5856481481481479E-3</v>
      </c>
      <c r="E29" s="47"/>
      <c r="F29" s="17"/>
      <c r="G29" s="17"/>
      <c r="H29" s="17"/>
      <c r="I29" s="17"/>
      <c r="J29" s="17"/>
      <c r="K29" s="17"/>
      <c r="L29" s="17"/>
      <c r="M29" s="3"/>
      <c r="N29" s="30"/>
      <c r="O29" s="7"/>
      <c r="P29" s="2"/>
      <c r="Q29" s="17"/>
      <c r="R29" s="17"/>
      <c r="S29" s="17"/>
    </row>
    <row r="30" spans="1:19">
      <c r="A30" s="1"/>
      <c r="B30" s="2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3"/>
      <c r="N30" s="30"/>
      <c r="O30" s="7"/>
      <c r="P30" s="2"/>
      <c r="Q30" s="17"/>
      <c r="R30" s="17"/>
      <c r="S30" s="17"/>
    </row>
    <row r="31" spans="1:19" ht="13.5" customHeight="1">
      <c r="A31" s="1"/>
      <c r="B31" s="22"/>
      <c r="C31" s="8" t="s">
        <v>17</v>
      </c>
      <c r="D31" s="17"/>
      <c r="E31" s="17"/>
      <c r="F31" s="17"/>
      <c r="G31" s="17"/>
      <c r="H31" s="17"/>
      <c r="I31" s="17"/>
      <c r="J31" s="17"/>
      <c r="K31" s="17"/>
      <c r="L31" s="17"/>
      <c r="M31" s="3"/>
      <c r="N31" s="30"/>
      <c r="O31" s="7"/>
      <c r="P31" s="2"/>
      <c r="Q31" s="17"/>
      <c r="R31" s="17"/>
      <c r="S31" s="17"/>
    </row>
    <row r="32" spans="1:19">
      <c r="A32" s="1"/>
      <c r="B32" s="22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5"/>
      <c r="O32" s="5"/>
      <c r="P32" s="2"/>
      <c r="Q32" s="17"/>
      <c r="R32" s="17"/>
      <c r="S32" s="17"/>
    </row>
    <row r="33" spans="1:19" ht="12.75" customHeight="1">
      <c r="A33" s="1"/>
      <c r="C33" s="3" t="s">
        <v>19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2"/>
      <c r="P33" s="2"/>
      <c r="Q33" s="73" t="s">
        <v>57</v>
      </c>
      <c r="R33" s="73"/>
      <c r="S33" s="73"/>
    </row>
    <row r="34" spans="1:19">
      <c r="A34" s="1"/>
      <c r="B34" s="23"/>
      <c r="C34" s="72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6"/>
      <c r="O34" s="2"/>
      <c r="P34" s="2"/>
      <c r="Q34" s="17"/>
      <c r="R34" s="17"/>
      <c r="S34" s="17"/>
    </row>
    <row r="35" spans="1:19" ht="12.75" customHeight="1">
      <c r="A35" s="1"/>
      <c r="B35" s="22"/>
      <c r="C35" s="3" t="s">
        <v>56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5"/>
      <c r="O35" s="2"/>
      <c r="P35" s="2"/>
      <c r="Q35" s="73" t="s">
        <v>58</v>
      </c>
      <c r="R35" s="73"/>
      <c r="S35" s="73"/>
    </row>
    <row r="36" spans="1:19" ht="12.75" customHeight="1">
      <c r="A36" s="1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2"/>
      <c r="Q36" s="17"/>
      <c r="R36" s="17"/>
      <c r="S36" s="17"/>
    </row>
    <row r="37" spans="1:19">
      <c r="A37" s="18"/>
      <c r="B37" s="24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9">
      <c r="A38" s="18"/>
      <c r="B38" s="24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9">
      <c r="A39" s="18"/>
      <c r="B39" s="2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19">
      <c r="A40" s="18"/>
      <c r="B40" s="2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9">
      <c r="A41" s="18"/>
      <c r="B41" s="2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9">
      <c r="A42" s="18"/>
      <c r="B42" s="2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</sheetData>
  <mergeCells count="38">
    <mergeCell ref="Q35:S35"/>
    <mergeCell ref="N18:S18"/>
    <mergeCell ref="N21:S21"/>
    <mergeCell ref="N22:S22"/>
    <mergeCell ref="N23:S23"/>
    <mergeCell ref="N24:S24"/>
    <mergeCell ref="N25:S25"/>
    <mergeCell ref="D27:E27"/>
    <mergeCell ref="N27:O27"/>
    <mergeCell ref="D29:E29"/>
    <mergeCell ref="Q33:S33"/>
    <mergeCell ref="R12:R14"/>
    <mergeCell ref="S12:S14"/>
    <mergeCell ref="G13:G14"/>
    <mergeCell ref="H13:H14"/>
    <mergeCell ref="I13:I14"/>
    <mergeCell ref="J13:J14"/>
    <mergeCell ref="K13:K14"/>
    <mergeCell ref="L13:L14"/>
    <mergeCell ref="G12:L12"/>
    <mergeCell ref="M12:M14"/>
    <mergeCell ref="N12:N14"/>
    <mergeCell ref="O12:O14"/>
    <mergeCell ref="P12:P14"/>
    <mergeCell ref="Q12:Q14"/>
    <mergeCell ref="A12:A14"/>
    <mergeCell ref="B12:B14"/>
    <mergeCell ref="C12:C14"/>
    <mergeCell ref="D12:D14"/>
    <mergeCell ref="E12:E14"/>
    <mergeCell ref="F12:F14"/>
    <mergeCell ref="A1:S2"/>
    <mergeCell ref="A4:S4"/>
    <mergeCell ref="A6:S6"/>
    <mergeCell ref="O8:Q8"/>
    <mergeCell ref="R8:S8"/>
    <mergeCell ref="O10:Q10"/>
    <mergeCell ref="R10:S10"/>
  </mergeCells>
  <hyperlinks>
    <hyperlink ref="C31" r:id="rId1"/>
  </hyperlinks>
  <pageMargins left="0.39370078740157483" right="0.39370078740157483" top="0.78740157480314965" bottom="0.78740157480314965" header="0.31496062992125984" footer="0.31496062992125984"/>
  <pageSetup paperSize="9" orientation="landscape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S42"/>
  <sheetViews>
    <sheetView zoomScale="90" zoomScaleNormal="90" workbookViewId="0">
      <selection activeCell="V22" sqref="V22"/>
    </sheetView>
  </sheetViews>
  <sheetFormatPr defaultRowHeight="12.75"/>
  <cols>
    <col min="1" max="1" width="4.7109375" customWidth="1"/>
    <col min="2" max="2" width="4.7109375" style="21" customWidth="1"/>
    <col min="3" max="3" width="20.5703125" customWidth="1"/>
    <col min="4" max="4" width="5.42578125" customWidth="1"/>
    <col min="5" max="5" width="5.7109375" customWidth="1"/>
    <col min="6" max="6" width="15.5703125" customWidth="1"/>
    <col min="7" max="7" width="3.28515625" customWidth="1"/>
    <col min="8" max="8" width="3" customWidth="1"/>
    <col min="9" max="9" width="6.5703125" customWidth="1"/>
    <col min="10" max="10" width="10" customWidth="1"/>
    <col min="11" max="12" width="3.7109375" customWidth="1"/>
    <col min="13" max="13" width="5.140625" customWidth="1"/>
    <col min="14" max="14" width="8.85546875" customWidth="1"/>
    <col min="15" max="15" width="12.140625" customWidth="1"/>
    <col min="17" max="17" width="4.5703125" customWidth="1"/>
    <col min="18" max="18" width="6.85546875" customWidth="1"/>
    <col min="19" max="19" width="7" customWidth="1"/>
  </cols>
  <sheetData>
    <row r="1" spans="1:19" ht="12.75" customHeight="1">
      <c r="A1" s="56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30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6" customHeight="1">
      <c r="B3" s="1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5.75">
      <c r="A4" s="55" t="s">
        <v>22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 ht="6" customHeight="1">
      <c r="A5" s="28"/>
      <c r="B5" s="61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19" ht="15.75">
      <c r="A6" s="55" t="s">
        <v>84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</row>
    <row r="7" spans="1:19" ht="6" customHeight="1">
      <c r="A7" s="27"/>
      <c r="B7" s="20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1:19" s="18" customFormat="1">
      <c r="B8" s="24"/>
      <c r="C8" s="62"/>
      <c r="D8" s="63"/>
      <c r="E8" s="63"/>
      <c r="F8" s="63"/>
      <c r="G8" s="63"/>
      <c r="H8" s="63"/>
      <c r="I8" s="63"/>
      <c r="J8" s="63"/>
      <c r="K8" s="63"/>
      <c r="L8" s="63"/>
      <c r="M8" s="64"/>
      <c r="N8" s="65"/>
      <c r="O8" s="67" t="s">
        <v>21</v>
      </c>
      <c r="P8" s="67"/>
      <c r="Q8" s="67"/>
      <c r="R8" s="67" t="s">
        <v>50</v>
      </c>
      <c r="S8" s="67"/>
    </row>
    <row r="9" spans="1:19" s="18" customFormat="1" ht="6" customHeight="1">
      <c r="B9" s="24"/>
      <c r="C9" s="62"/>
      <c r="D9" s="63"/>
      <c r="E9" s="63"/>
      <c r="F9" s="63"/>
      <c r="G9" s="63"/>
      <c r="H9" s="63"/>
      <c r="I9" s="63"/>
      <c r="J9" s="63"/>
      <c r="K9" s="63"/>
      <c r="L9" s="63"/>
      <c r="M9" s="64"/>
      <c r="N9" s="65"/>
      <c r="O9" s="68"/>
      <c r="P9" s="69"/>
      <c r="Q9" s="69"/>
      <c r="R9" s="64"/>
      <c r="S9" s="64"/>
    </row>
    <row r="10" spans="1:19" s="18" customFormat="1">
      <c r="B10" s="24"/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4"/>
      <c r="N10" s="65"/>
      <c r="O10" s="71" t="s">
        <v>49</v>
      </c>
      <c r="P10" s="71"/>
      <c r="Q10" s="71"/>
      <c r="R10" s="71">
        <v>1.7361111111111112E-4</v>
      </c>
      <c r="S10" s="71"/>
    </row>
    <row r="11" spans="1:19" ht="11.25" customHeight="1">
      <c r="N11" s="4"/>
      <c r="O11" s="4"/>
    </row>
    <row r="12" spans="1:19" ht="12.75" customHeight="1">
      <c r="A12" s="41" t="s">
        <v>12</v>
      </c>
      <c r="B12" s="42" t="s">
        <v>0</v>
      </c>
      <c r="C12" s="45" t="s">
        <v>1</v>
      </c>
      <c r="D12" s="46" t="s">
        <v>2</v>
      </c>
      <c r="E12" s="46" t="s">
        <v>9</v>
      </c>
      <c r="F12" s="45" t="s">
        <v>8</v>
      </c>
      <c r="G12" s="45" t="s">
        <v>16</v>
      </c>
      <c r="H12" s="45"/>
      <c r="I12" s="45"/>
      <c r="J12" s="45"/>
      <c r="K12" s="45"/>
      <c r="L12" s="45"/>
      <c r="M12" s="42" t="s">
        <v>6</v>
      </c>
      <c r="N12" s="52" t="s">
        <v>3</v>
      </c>
      <c r="O12" s="48" t="s">
        <v>48</v>
      </c>
      <c r="P12" s="45" t="s">
        <v>4</v>
      </c>
      <c r="Q12" s="42" t="s">
        <v>5</v>
      </c>
      <c r="R12" s="46" t="s">
        <v>51</v>
      </c>
      <c r="S12" s="46" t="s">
        <v>14</v>
      </c>
    </row>
    <row r="13" spans="1:19" ht="12.75" customHeight="1">
      <c r="A13" s="41"/>
      <c r="B13" s="43"/>
      <c r="C13" s="45"/>
      <c r="D13" s="46"/>
      <c r="E13" s="46"/>
      <c r="F13" s="45"/>
      <c r="G13" s="46" t="s">
        <v>18</v>
      </c>
      <c r="H13" s="49" t="s">
        <v>7</v>
      </c>
      <c r="I13" s="46" t="s">
        <v>55</v>
      </c>
      <c r="J13" s="46" t="s">
        <v>59</v>
      </c>
      <c r="K13" s="46" t="s">
        <v>7</v>
      </c>
      <c r="L13" s="46" t="s">
        <v>20</v>
      </c>
      <c r="M13" s="43"/>
      <c r="N13" s="53"/>
      <c r="O13" s="48"/>
      <c r="P13" s="45"/>
      <c r="Q13" s="43"/>
      <c r="R13" s="46"/>
      <c r="S13" s="46"/>
    </row>
    <row r="14" spans="1:19" ht="48" customHeight="1">
      <c r="A14" s="41"/>
      <c r="B14" s="44"/>
      <c r="C14" s="45"/>
      <c r="D14" s="46"/>
      <c r="E14" s="46"/>
      <c r="F14" s="45"/>
      <c r="G14" s="46"/>
      <c r="H14" s="49"/>
      <c r="I14" s="46"/>
      <c r="J14" s="46"/>
      <c r="K14" s="46"/>
      <c r="L14" s="46"/>
      <c r="M14" s="44"/>
      <c r="N14" s="54"/>
      <c r="O14" s="48"/>
      <c r="P14" s="45"/>
      <c r="Q14" s="44"/>
      <c r="R14" s="46"/>
      <c r="S14" s="46"/>
    </row>
    <row r="15" spans="1:19" s="32" customFormat="1" ht="12.75" customHeight="1">
      <c r="A15" s="11">
        <v>1</v>
      </c>
      <c r="B15" s="25">
        <v>1</v>
      </c>
      <c r="C15" s="90" t="s">
        <v>85</v>
      </c>
      <c r="D15" s="13" t="s">
        <v>15</v>
      </c>
      <c r="E15" s="13">
        <f>IF(D15="МС",100,IF(D15="КМС",30,IF(OR(D15="1",D15="I"),10,IF(OR(D15="2",D15="II"),3,IF(OR(D15="3",D15="III"),1,IF(D15="1ю",1,IF(D15="2ю",0.3,IF(D15="3ю",0.1,IF(D15="б/р",0)))))))))</f>
        <v>0</v>
      </c>
      <c r="F15" s="35" t="s">
        <v>38</v>
      </c>
      <c r="G15" s="13"/>
      <c r="H15" s="13"/>
      <c r="I15" s="13"/>
      <c r="J15" s="13"/>
      <c r="K15" s="13"/>
      <c r="L15" s="13">
        <v>1</v>
      </c>
      <c r="M15" s="13">
        <f>SUM(G15:L15)</f>
        <v>1</v>
      </c>
      <c r="N15" s="14">
        <v>3.5995370370370369E-3</v>
      </c>
      <c r="O15" s="14">
        <f>M15*$R$10</f>
        <v>1.7361111111111112E-4</v>
      </c>
      <c r="P15" s="31">
        <f t="shared" ref="P15:P20" si="0">N15+O15</f>
        <v>3.7731481481481479E-3</v>
      </c>
      <c r="Q15" s="12">
        <v>1</v>
      </c>
      <c r="R15" s="15">
        <f>P15/$D$29</f>
        <v>1</v>
      </c>
      <c r="S15" s="13"/>
    </row>
    <row r="16" spans="1:19" s="32" customFormat="1" ht="12.75" customHeight="1">
      <c r="A16" s="11">
        <v>2</v>
      </c>
      <c r="B16" s="25">
        <v>2</v>
      </c>
      <c r="C16" s="79"/>
      <c r="D16" s="13"/>
      <c r="E16" s="13"/>
      <c r="F16" s="35"/>
      <c r="G16" s="13"/>
      <c r="H16" s="13"/>
      <c r="I16" s="13"/>
      <c r="J16" s="13"/>
      <c r="K16" s="13"/>
      <c r="L16" s="13"/>
      <c r="M16" s="13"/>
      <c r="N16" s="14"/>
      <c r="O16" s="14"/>
      <c r="P16" s="31"/>
      <c r="Q16" s="12"/>
      <c r="R16" s="15"/>
      <c r="S16" s="57"/>
    </row>
    <row r="17" spans="1:19" s="32" customFormat="1" ht="12.75" customHeight="1">
      <c r="A17" s="11">
        <v>3</v>
      </c>
      <c r="B17" s="25">
        <v>3</v>
      </c>
      <c r="C17" s="79"/>
      <c r="D17" s="13"/>
      <c r="E17" s="13"/>
      <c r="F17" s="35"/>
      <c r="G17" s="13"/>
      <c r="H17" s="13"/>
      <c r="I17" s="13"/>
      <c r="J17" s="13"/>
      <c r="K17" s="13"/>
      <c r="L17" s="13"/>
      <c r="M17" s="13"/>
      <c r="N17" s="14"/>
      <c r="O17" s="14"/>
      <c r="P17" s="31"/>
      <c r="Q17" s="13"/>
      <c r="R17" s="15"/>
      <c r="S17" s="57"/>
    </row>
    <row r="18" spans="1:19" s="32" customFormat="1" ht="12.75" customHeight="1">
      <c r="A18" s="11">
        <v>4</v>
      </c>
      <c r="B18" s="25">
        <v>4</v>
      </c>
      <c r="C18" s="79"/>
      <c r="D18" s="13"/>
      <c r="E18" s="13"/>
      <c r="F18" s="35"/>
      <c r="G18" s="13"/>
      <c r="H18" s="13"/>
      <c r="I18" s="13"/>
      <c r="J18" s="13"/>
      <c r="K18" s="13"/>
      <c r="L18" s="13"/>
      <c r="M18" s="13"/>
      <c r="N18" s="57"/>
      <c r="O18" s="57"/>
      <c r="P18" s="57"/>
      <c r="Q18" s="57"/>
      <c r="R18" s="57"/>
      <c r="S18" s="57"/>
    </row>
    <row r="19" spans="1:19" s="32" customFormat="1" ht="12.75" customHeight="1">
      <c r="A19" s="11">
        <v>5</v>
      </c>
      <c r="B19" s="25">
        <v>5</v>
      </c>
      <c r="C19" s="85"/>
      <c r="D19" s="13"/>
      <c r="E19" s="13"/>
      <c r="F19" s="35"/>
      <c r="G19" s="13"/>
      <c r="H19" s="13"/>
      <c r="I19" s="13"/>
      <c r="J19" s="13"/>
      <c r="K19" s="13"/>
      <c r="L19" s="13"/>
      <c r="M19" s="13"/>
      <c r="N19" s="14"/>
      <c r="O19" s="14"/>
      <c r="P19" s="31"/>
      <c r="Q19" s="13"/>
      <c r="R19" s="15"/>
      <c r="S19" s="57"/>
    </row>
    <row r="20" spans="1:19" s="32" customFormat="1" ht="12.75" customHeight="1">
      <c r="A20" s="11">
        <v>6</v>
      </c>
      <c r="B20" s="25">
        <v>6</v>
      </c>
      <c r="C20" s="79"/>
      <c r="D20" s="13"/>
      <c r="E20" s="13"/>
      <c r="F20" s="35"/>
      <c r="G20" s="13"/>
      <c r="H20" s="13"/>
      <c r="I20" s="13"/>
      <c r="J20" s="13"/>
      <c r="K20" s="13"/>
      <c r="L20" s="13"/>
      <c r="M20" s="13"/>
      <c r="N20" s="14"/>
      <c r="O20" s="14"/>
      <c r="P20" s="31"/>
      <c r="Q20" s="12"/>
      <c r="R20" s="15"/>
      <c r="S20" s="57"/>
    </row>
    <row r="21" spans="1:19" s="32" customFormat="1" ht="12.75" customHeight="1">
      <c r="A21" s="11">
        <v>7</v>
      </c>
      <c r="B21" s="25">
        <v>7</v>
      </c>
      <c r="C21" s="79"/>
      <c r="D21" s="13"/>
      <c r="E21" s="13"/>
      <c r="F21" s="35"/>
      <c r="G21" s="13"/>
      <c r="H21" s="13"/>
      <c r="I21" s="13"/>
      <c r="J21" s="13"/>
      <c r="K21" s="13"/>
      <c r="L21" s="13"/>
      <c r="M21" s="13"/>
      <c r="N21" s="57"/>
      <c r="O21" s="57"/>
      <c r="P21" s="57"/>
      <c r="Q21" s="57"/>
      <c r="R21" s="57"/>
      <c r="S21" s="57"/>
    </row>
    <row r="22" spans="1:19" s="32" customFormat="1" ht="12.75" customHeight="1">
      <c r="A22" s="11">
        <v>8</v>
      </c>
      <c r="B22" s="25">
        <v>8</v>
      </c>
      <c r="C22" s="79"/>
      <c r="D22" s="13"/>
      <c r="E22" s="13"/>
      <c r="F22" s="35"/>
      <c r="G22" s="13"/>
      <c r="H22" s="13"/>
      <c r="I22" s="13"/>
      <c r="J22" s="13"/>
      <c r="K22" s="13"/>
      <c r="L22" s="13"/>
      <c r="M22" s="13"/>
      <c r="N22" s="57"/>
      <c r="O22" s="57"/>
      <c r="P22" s="57"/>
      <c r="Q22" s="57"/>
      <c r="R22" s="57"/>
      <c r="S22" s="57"/>
    </row>
    <row r="23" spans="1:19" s="32" customFormat="1" ht="12.75" customHeight="1">
      <c r="A23" s="11">
        <v>9</v>
      </c>
      <c r="B23" s="25">
        <v>9</v>
      </c>
      <c r="C23" s="79"/>
      <c r="D23" s="13"/>
      <c r="E23" s="13"/>
      <c r="F23" s="35"/>
      <c r="G23" s="13"/>
      <c r="H23" s="13"/>
      <c r="I23" s="13"/>
      <c r="J23" s="13"/>
      <c r="K23" s="13"/>
      <c r="L23" s="13"/>
      <c r="M23" s="13"/>
      <c r="N23" s="57"/>
      <c r="O23" s="57"/>
      <c r="P23" s="57"/>
      <c r="Q23" s="57"/>
      <c r="R23" s="57"/>
      <c r="S23" s="57"/>
    </row>
    <row r="24" spans="1:19" s="32" customFormat="1" ht="12.75" customHeight="1">
      <c r="A24" s="11">
        <v>10</v>
      </c>
      <c r="B24" s="25">
        <v>10</v>
      </c>
      <c r="C24" s="79"/>
      <c r="D24" s="13"/>
      <c r="E24" s="13"/>
      <c r="F24" s="35"/>
      <c r="G24" s="13"/>
      <c r="H24" s="13"/>
      <c r="I24" s="13"/>
      <c r="J24" s="13"/>
      <c r="K24" s="13"/>
      <c r="L24" s="13"/>
      <c r="M24" s="13"/>
      <c r="N24" s="57"/>
      <c r="O24" s="57"/>
      <c r="P24" s="57"/>
      <c r="Q24" s="57"/>
      <c r="R24" s="57"/>
      <c r="S24" s="57"/>
    </row>
    <row r="25" spans="1:19" s="32" customFormat="1" ht="12.75" customHeight="1">
      <c r="A25" s="11">
        <v>11</v>
      </c>
      <c r="B25" s="25">
        <v>11</v>
      </c>
      <c r="C25" s="79"/>
      <c r="D25" s="13"/>
      <c r="E25" s="13"/>
      <c r="F25" s="35"/>
      <c r="G25" s="13"/>
      <c r="H25" s="13"/>
      <c r="I25" s="13"/>
      <c r="J25" s="13"/>
      <c r="K25" s="13"/>
      <c r="L25" s="13"/>
      <c r="M25" s="13"/>
      <c r="N25" s="57"/>
      <c r="O25" s="57"/>
      <c r="P25" s="57"/>
      <c r="Q25" s="57"/>
      <c r="R25" s="57"/>
      <c r="S25" s="57"/>
    </row>
    <row r="26" spans="1:19">
      <c r="A26" s="1"/>
      <c r="B26" s="22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5"/>
      <c r="O26" s="5"/>
      <c r="P26" s="2"/>
      <c r="Q26" s="17"/>
      <c r="R26" s="17"/>
      <c r="S26" s="17"/>
    </row>
    <row r="27" spans="1:19" ht="25.5" customHeight="1">
      <c r="A27" s="1"/>
      <c r="B27" s="22"/>
      <c r="C27" s="74" t="s">
        <v>10</v>
      </c>
      <c r="D27" s="75">
        <f>SUM(E15:E24)*3</f>
        <v>0</v>
      </c>
      <c r="E27" s="75"/>
      <c r="F27" s="17"/>
      <c r="G27" s="3"/>
      <c r="H27" s="3"/>
      <c r="I27" s="3"/>
      <c r="J27" s="3"/>
      <c r="K27" s="3"/>
      <c r="L27" s="3"/>
      <c r="M27" s="3"/>
      <c r="N27" s="50" t="s">
        <v>13</v>
      </c>
      <c r="O27" s="51"/>
      <c r="P27" s="2"/>
      <c r="Q27" s="17"/>
      <c r="R27" s="17"/>
      <c r="S27" s="17"/>
    </row>
    <row r="28" spans="1:19">
      <c r="A28" s="1"/>
      <c r="B28" s="2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3"/>
      <c r="N28" s="30"/>
      <c r="O28" s="7"/>
      <c r="P28" s="2"/>
      <c r="Q28" s="17"/>
      <c r="R28" s="17"/>
      <c r="S28" s="17"/>
    </row>
    <row r="29" spans="1:19">
      <c r="A29" s="1"/>
      <c r="B29" s="22"/>
      <c r="C29" s="59" t="s">
        <v>11</v>
      </c>
      <c r="D29" s="60">
        <f>P15</f>
        <v>3.7731481481481479E-3</v>
      </c>
      <c r="E29" s="47"/>
      <c r="F29" s="17"/>
      <c r="G29" s="17"/>
      <c r="H29" s="17"/>
      <c r="I29" s="17"/>
      <c r="J29" s="17"/>
      <c r="K29" s="17"/>
      <c r="L29" s="17"/>
      <c r="M29" s="3"/>
      <c r="N29" s="30"/>
      <c r="O29" s="7"/>
      <c r="P29" s="2"/>
      <c r="Q29" s="17"/>
      <c r="R29" s="17"/>
      <c r="S29" s="17"/>
    </row>
    <row r="30" spans="1:19">
      <c r="A30" s="1"/>
      <c r="B30" s="2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3"/>
      <c r="N30" s="30"/>
      <c r="O30" s="7"/>
      <c r="P30" s="2"/>
      <c r="Q30" s="17"/>
      <c r="R30" s="17"/>
      <c r="S30" s="17"/>
    </row>
    <row r="31" spans="1:19" ht="13.5" customHeight="1">
      <c r="A31" s="1"/>
      <c r="B31" s="22"/>
      <c r="C31" s="8" t="s">
        <v>17</v>
      </c>
      <c r="D31" s="17"/>
      <c r="E31" s="17"/>
      <c r="F31" s="17"/>
      <c r="G31" s="17"/>
      <c r="H31" s="17"/>
      <c r="I31" s="17"/>
      <c r="J31" s="17"/>
      <c r="K31" s="17"/>
      <c r="L31" s="17"/>
      <c r="M31" s="3"/>
      <c r="N31" s="30"/>
      <c r="O31" s="7"/>
      <c r="P31" s="2"/>
      <c r="Q31" s="17"/>
      <c r="R31" s="17"/>
      <c r="S31" s="17"/>
    </row>
    <row r="32" spans="1:19">
      <c r="A32" s="1"/>
      <c r="B32" s="22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5"/>
      <c r="O32" s="5"/>
      <c r="P32" s="2"/>
      <c r="Q32" s="17"/>
      <c r="R32" s="17"/>
      <c r="S32" s="17"/>
    </row>
    <row r="33" spans="1:19" ht="12.75" customHeight="1">
      <c r="A33" s="1"/>
      <c r="C33" s="3" t="s">
        <v>19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2"/>
      <c r="P33" s="2"/>
      <c r="Q33" s="73" t="s">
        <v>57</v>
      </c>
      <c r="R33" s="73"/>
      <c r="S33" s="73"/>
    </row>
    <row r="34" spans="1:19">
      <c r="A34" s="1"/>
      <c r="B34" s="23"/>
      <c r="C34" s="72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6"/>
      <c r="O34" s="2"/>
      <c r="P34" s="2"/>
      <c r="Q34" s="17"/>
      <c r="R34" s="17"/>
      <c r="S34" s="17"/>
    </row>
    <row r="35" spans="1:19" ht="12.75" customHeight="1">
      <c r="A35" s="1"/>
      <c r="B35" s="22"/>
      <c r="C35" s="3" t="s">
        <v>56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5"/>
      <c r="O35" s="2"/>
      <c r="P35" s="2"/>
      <c r="Q35" s="73" t="s">
        <v>58</v>
      </c>
      <c r="R35" s="73"/>
      <c r="S35" s="73"/>
    </row>
    <row r="36" spans="1:19" ht="12.75" customHeight="1">
      <c r="A36" s="1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2"/>
      <c r="Q36" s="17"/>
      <c r="R36" s="17"/>
      <c r="S36" s="17"/>
    </row>
    <row r="37" spans="1:19">
      <c r="A37" s="18"/>
      <c r="B37" s="24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9">
      <c r="A38" s="18"/>
      <c r="B38" s="24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9">
      <c r="A39" s="18"/>
      <c r="B39" s="2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19">
      <c r="A40" s="18"/>
      <c r="B40" s="2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9">
      <c r="A41" s="18"/>
      <c r="B41" s="2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9">
      <c r="A42" s="18"/>
      <c r="B42" s="2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</sheetData>
  <mergeCells count="32">
    <mergeCell ref="D27:E27"/>
    <mergeCell ref="N27:O27"/>
    <mergeCell ref="D29:E29"/>
    <mergeCell ref="Q33:S33"/>
    <mergeCell ref="Q35:S35"/>
    <mergeCell ref="R12:R14"/>
    <mergeCell ref="S12:S14"/>
    <mergeCell ref="G13:G14"/>
    <mergeCell ref="H13:H14"/>
    <mergeCell ref="I13:I14"/>
    <mergeCell ref="J13:J14"/>
    <mergeCell ref="K13:K14"/>
    <mergeCell ref="L13:L14"/>
    <mergeCell ref="G12:L12"/>
    <mergeCell ref="M12:M14"/>
    <mergeCell ref="N12:N14"/>
    <mergeCell ref="O12:O14"/>
    <mergeCell ref="P12:P14"/>
    <mergeCell ref="Q12:Q14"/>
    <mergeCell ref="A12:A14"/>
    <mergeCell ref="B12:B14"/>
    <mergeCell ref="C12:C14"/>
    <mergeCell ref="D12:D14"/>
    <mergeCell ref="E12:E14"/>
    <mergeCell ref="F12:F14"/>
    <mergeCell ref="A1:S2"/>
    <mergeCell ref="A4:S4"/>
    <mergeCell ref="A6:S6"/>
    <mergeCell ref="O8:Q8"/>
    <mergeCell ref="R8:S8"/>
    <mergeCell ref="O10:Q10"/>
    <mergeCell ref="R10:S10"/>
  </mergeCells>
  <hyperlinks>
    <hyperlink ref="C31" r:id="rId1"/>
  </hyperlinks>
  <pageMargins left="0.39370078740157483" right="0.39370078740157483" top="0.78740157480314965" bottom="0.78740157480314965" header="0.31496062992125984" footer="0.31496062992125984"/>
  <pageSetup paperSize="9" orientation="landscape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М12-13</vt:lpstr>
      <vt:lpstr>Ж12-13</vt:lpstr>
      <vt:lpstr>М14-15</vt:lpstr>
      <vt:lpstr>Ж14-15</vt:lpstr>
      <vt:lpstr>М16-21</vt:lpstr>
      <vt:lpstr>Ж16-21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Трофимов</dc:creator>
  <cp:lastModifiedBy>Mutter</cp:lastModifiedBy>
  <cp:lastPrinted>2014-03-10T22:57:04Z</cp:lastPrinted>
  <dcterms:created xsi:type="dcterms:W3CDTF">2009-04-23T11:57:02Z</dcterms:created>
  <dcterms:modified xsi:type="dcterms:W3CDTF">2014-03-10T23:33:42Z</dcterms:modified>
</cp:coreProperties>
</file>